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66925"/>
  <mc:AlternateContent xmlns:mc="http://schemas.openxmlformats.org/markup-compatibility/2006">
    <mc:Choice Requires="x15">
      <x15ac:absPath xmlns:x15ac="http://schemas.microsoft.com/office/spreadsheetml/2010/11/ac" url="https://berrydunn.sharepoint.com/sites/KL-TX-CTRMAERPProjectManagement/Project Documents/System Selection/D07 - RFP Package for New ERP System/Final for Posting/"/>
    </mc:Choice>
  </mc:AlternateContent>
  <xr:revisionPtr revIDLastSave="71" documentId="8_{15B9BAAB-DC51-449C-A17D-F0F2DA56F7F2}" xr6:coauthVersionLast="47" xr6:coauthVersionMax="47" xr10:uidLastSave="{6E90007F-9E55-4535-AE56-22BB0EA185BA}"/>
  <bookViews>
    <workbookView xWindow="-105" yWindow="0" windowWidth="29010" windowHeight="23385" tabRatio="820" firstSheet="8" xr2:uid="{00000000-000D-0000-FFFF-FFFF00000000}"/>
  </bookViews>
  <sheets>
    <sheet name="Table of Contents" sheetId="13" r:id="rId1"/>
    <sheet name="1. General Technical" sheetId="2" r:id="rId2"/>
    <sheet name="2. GL &amp; Financial Reporting" sheetId="3" r:id="rId3"/>
    <sheet name="3. Budget &amp; Forecasting" sheetId="14" r:id="rId4"/>
    <sheet name="4. Project &amp; Program " sheetId="4" r:id="rId5"/>
    <sheet name="5. Accounts Payable" sheetId="5" r:id="rId6"/>
    <sheet name="6. AR &amp; Revenue" sheetId="6" r:id="rId7"/>
    <sheet name="7. Debt, Bond, Financing" sheetId="18" r:id="rId8"/>
    <sheet name="8. Capital Asset " sheetId="7" r:id="rId9"/>
    <sheet name="9. Procurement &amp; Sourcing" sheetId="8" r:id="rId10"/>
    <sheet name="10. Contract Managemen" sheetId="9" r:id="rId11"/>
    <sheet name="11. Workforce Management" sheetId="12" r:id="rId12"/>
    <sheet name="12. Payroll" sheetId="10" r:id="rId13"/>
    <sheet name="13. Time &amp; Attendance" sheetId="11" r:id="rId14"/>
    <sheet name="14. Risk Management" sheetId="24" r:id="rId15"/>
    <sheet name="15. Interfaces" sheetId="23" r:id="rId16"/>
    <sheet name="16. Data Conversion" sheetId="21" r:id="rId17"/>
  </sheets>
  <definedNames>
    <definedName name="_xlnm.Print_Area" localSheetId="0">'Table of Contents'!$B$1:$D$26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13" l="1"/>
  <c r="B4" i="13"/>
  <c r="B5" i="13" s="1"/>
  <c r="B6" i="13" s="1"/>
  <c r="B7" i="13" s="1"/>
  <c r="B8" i="13" s="1"/>
  <c r="B9" i="13" s="1"/>
  <c r="B10" i="13" s="1"/>
  <c r="B11" i="13" s="1"/>
  <c r="B12" i="13" s="1"/>
  <c r="B13" i="13" s="1"/>
  <c r="B14" i="13" s="1"/>
  <c r="B15" i="13" s="1"/>
  <c r="A11" i="12"/>
  <c r="A6" i="21"/>
  <c r="A11" i="5"/>
  <c r="A11" i="8"/>
  <c r="A8" i="23"/>
  <c r="A11" i="6"/>
  <c r="A12" i="12"/>
  <c r="A11" i="14"/>
  <c r="A11" i="10"/>
  <c r="A11" i="9"/>
  <c r="A12" i="9"/>
  <c r="A9" i="23"/>
  <c r="A11" i="4"/>
  <c r="A12" i="4" s="1"/>
  <c r="A12" i="5"/>
  <c r="A11" i="11"/>
  <c r="A13" i="9"/>
  <c r="A10" i="23"/>
  <c r="A11" i="23" s="1"/>
  <c r="A12" i="8"/>
  <c r="A13" i="8" s="1"/>
  <c r="A28" i="3"/>
  <c r="A29" i="3" s="1"/>
  <c r="A30" i="3" s="1"/>
  <c r="A31" i="3" s="1"/>
  <c r="A11" i="18"/>
  <c r="A12" i="18" s="1"/>
  <c r="A13" i="18" s="1"/>
  <c r="A12" i="6"/>
  <c r="A13" i="5"/>
  <c r="A14" i="18"/>
  <c r="A16" i="18" s="1"/>
  <c r="A17" i="18" s="1"/>
  <c r="A12" i="10"/>
  <c r="A13" i="10" s="1"/>
  <c r="A14" i="10" s="1"/>
  <c r="A13" i="4"/>
  <c r="A7" i="21"/>
  <c r="A8" i="21" s="1"/>
  <c r="A9" i="21" s="1"/>
  <c r="A10" i="21" s="1"/>
  <c r="A11" i="21" s="1"/>
  <c r="A11" i="2"/>
  <c r="A12" i="2" s="1"/>
  <c r="A13" i="2" s="1"/>
  <c r="A11" i="7"/>
  <c r="A13" i="12"/>
  <c r="A14" i="12"/>
  <c r="A18" i="18"/>
  <c r="A19" i="18" s="1"/>
  <c r="A20" i="18" s="1"/>
  <c r="A21" i="18"/>
  <c r="A22" i="18" s="1"/>
  <c r="A23" i="18" s="1"/>
  <c r="A24" i="18" s="1"/>
  <c r="A25" i="18" s="1"/>
  <c r="A27" i="18" s="1"/>
  <c r="A28" i="18" s="1"/>
  <c r="A29" i="18" s="1"/>
  <c r="A12" i="7"/>
  <c r="A13" i="7" s="1"/>
  <c r="A14" i="7" s="1"/>
  <c r="A15" i="7" s="1"/>
  <c r="A16" i="7" s="1"/>
  <c r="A12" i="14"/>
  <c r="A13" i="14" s="1"/>
  <c r="A14" i="14" s="1"/>
  <c r="A15" i="14" s="1"/>
  <c r="A16" i="14" s="1"/>
  <c r="A17" i="14" s="1"/>
  <c r="A15" i="10"/>
  <c r="A16" i="10" s="1"/>
  <c r="A17" i="10" s="1"/>
  <c r="A18" i="10" s="1"/>
  <c r="A19" i="10" s="1"/>
  <c r="A20" i="10" s="1"/>
  <c r="A21" i="10" s="1"/>
  <c r="A22" i="10" s="1"/>
  <c r="A23" i="10"/>
  <c r="A25" i="10" s="1"/>
  <c r="A26" i="10" s="1"/>
  <c r="A27" i="10" s="1"/>
  <c r="A28" i="10" s="1"/>
  <c r="A29" i="10" s="1"/>
  <c r="A31" i="10" s="1"/>
  <c r="A14" i="5"/>
  <c r="A15" i="5" s="1"/>
  <c r="A16" i="5" s="1"/>
  <c r="A32" i="3"/>
  <c r="A14" i="8"/>
  <c r="A14" i="2"/>
  <c r="A15" i="2" s="1"/>
  <c r="A12" i="11"/>
  <c r="A13" i="11" s="1"/>
  <c r="A14" i="11" s="1"/>
  <c r="A18" i="14"/>
  <c r="A19" i="14" s="1"/>
  <c r="A13" i="6"/>
  <c r="A14" i="6" s="1"/>
  <c r="A15" i="6" s="1"/>
  <c r="A17" i="7"/>
  <c r="A30" i="18"/>
  <c r="A14" i="9"/>
  <c r="A14" i="4"/>
  <c r="A15" i="4" s="1"/>
  <c r="A16" i="4" s="1"/>
  <c r="A17" i="4" s="1"/>
  <c r="A19" i="4" s="1"/>
  <c r="A20" i="4" s="1"/>
  <c r="A21" i="4" s="1"/>
  <c r="A22" i="4" s="1"/>
  <c r="A15" i="12"/>
  <c r="A16" i="12" s="1"/>
  <c r="A17" i="12" s="1"/>
  <c r="A18" i="12" s="1"/>
  <c r="A19" i="12" s="1"/>
  <c r="A12" i="23"/>
  <c r="A13" i="21"/>
  <c r="A14" i="21"/>
  <c r="A20" i="14"/>
  <c r="A21" i="14" s="1"/>
  <c r="A20" i="12"/>
  <c r="A21" i="12" s="1"/>
  <c r="A15" i="8"/>
  <c r="A16" i="8" s="1"/>
  <c r="A33" i="3"/>
  <c r="A34" i="3" s="1"/>
  <c r="A17" i="5"/>
  <c r="A16" i="6"/>
  <c r="A17" i="6" s="1"/>
  <c r="A18" i="6" s="1"/>
  <c r="A19" i="6" s="1"/>
  <c r="A20" i="6" s="1"/>
  <c r="A22" i="6" s="1"/>
  <c r="A23" i="6" s="1"/>
  <c r="A24" i="6" s="1"/>
  <c r="A25" i="6" s="1"/>
  <c r="A14" i="23"/>
  <c r="A15" i="11"/>
  <c r="A16" i="11" s="1"/>
  <c r="A17" i="11" s="1"/>
  <c r="A18" i="11" s="1"/>
  <c r="A19" i="11" s="1"/>
  <c r="A20" i="11" s="1"/>
  <c r="A21" i="11" s="1"/>
  <c r="A22" i="11" s="1"/>
  <c r="A23" i="11" s="1"/>
  <c r="A24" i="11" s="1"/>
  <c r="A26" i="11" s="1"/>
  <c r="A27" i="11" s="1"/>
  <c r="A28" i="11" s="1"/>
  <c r="A29" i="11" s="1"/>
  <c r="A30" i="11" s="1"/>
  <c r="A31" i="11" s="1"/>
  <c r="A23" i="4"/>
  <c r="A15" i="9"/>
  <c r="A31" i="18"/>
  <c r="A18" i="7"/>
  <c r="A19" i="7" s="1"/>
  <c r="A16" i="2"/>
  <c r="A17" i="2" s="1"/>
  <c r="A32" i="10"/>
  <c r="A33" i="10"/>
  <c r="A34" i="10" s="1"/>
  <c r="A35" i="10" s="1"/>
  <c r="A36" i="10" s="1"/>
  <c r="A37" i="10" s="1"/>
  <c r="A39" i="10" s="1"/>
  <c r="A40" i="10" s="1"/>
  <c r="A26" i="6"/>
  <c r="A27" i="6" s="1"/>
  <c r="A29" i="6" s="1"/>
  <c r="A30" i="6" s="1"/>
  <c r="A31" i="6" s="1"/>
  <c r="A32" i="6" s="1"/>
  <c r="A33" i="6" s="1"/>
  <c r="A34" i="6" s="1"/>
  <c r="A36" i="6" s="1"/>
  <c r="A37" i="6" s="1"/>
  <c r="A38" i="6" s="1"/>
  <c r="A39" i="6" s="1"/>
  <c r="A40" i="6" s="1"/>
  <c r="A35" i="3"/>
  <c r="A36" i="3" s="1"/>
  <c r="A17" i="8"/>
  <c r="A22" i="12"/>
  <c r="A24" i="12" s="1"/>
  <c r="A25" i="12" s="1"/>
  <c r="A26" i="12" s="1"/>
  <c r="A27" i="12" s="1"/>
  <c r="A28" i="12" s="1"/>
  <c r="A29" i="12" s="1"/>
  <c r="A30" i="12" s="1"/>
  <c r="A32" i="12" s="1"/>
  <c r="A32" i="11"/>
  <c r="A33" i="11" s="1"/>
  <c r="A15" i="21"/>
  <c r="A18" i="2"/>
  <c r="A19" i="2" s="1"/>
  <c r="A18" i="5"/>
  <c r="A20" i="5" s="1"/>
  <c r="A21" i="5" s="1"/>
  <c r="A32" i="18"/>
  <c r="A16" i="9"/>
  <c r="A24" i="4"/>
  <c r="A25" i="4" s="1"/>
  <c r="A15" i="23"/>
  <c r="A20" i="7"/>
  <c r="A21" i="7" s="1"/>
  <c r="A22" i="14"/>
  <c r="A23" i="14" s="1"/>
  <c r="A24" i="14"/>
  <c r="A25" i="14" s="1"/>
  <c r="A35" i="11"/>
  <c r="A26" i="4"/>
  <c r="A41" i="10"/>
  <c r="A42" i="10" s="1"/>
  <c r="A22" i="7"/>
  <c r="A23" i="7" s="1"/>
  <c r="A33" i="12"/>
  <c r="A34" i="12" s="1"/>
  <c r="A35" i="12" s="1"/>
  <c r="A36" i="12" s="1"/>
  <c r="A37" i="12" s="1"/>
  <c r="A39" i="12" s="1"/>
  <c r="A18" i="8"/>
  <c r="A37" i="3"/>
  <c r="A38" i="3" s="1"/>
  <c r="A20" i="2"/>
  <c r="A21" i="2" s="1"/>
  <c r="A16" i="23"/>
  <c r="A22" i="5"/>
  <c r="A23" i="5" s="1"/>
  <c r="A33" i="18"/>
  <c r="A17" i="9"/>
  <c r="A41" i="6"/>
  <c r="A42" i="6" s="1"/>
  <c r="A43" i="6"/>
  <c r="A45" i="6" s="1"/>
  <c r="A40" i="12"/>
  <c r="A24" i="5"/>
  <c r="A25" i="5" s="1"/>
  <c r="A36" i="11"/>
  <c r="A39" i="3"/>
  <c r="A40" i="3" s="1"/>
  <c r="A18" i="9"/>
  <c r="A19" i="9" s="1"/>
  <c r="A24" i="7"/>
  <c r="A25" i="7" s="1"/>
  <c r="A43" i="10"/>
  <c r="A22" i="2"/>
  <c r="A23" i="2" s="1"/>
  <c r="A26" i="14"/>
  <c r="A34" i="18"/>
  <c r="A17" i="23"/>
  <c r="A19" i="8"/>
  <c r="A20" i="8" s="1"/>
  <c r="A27" i="4"/>
  <c r="A28" i="4" s="1"/>
  <c r="A29" i="4"/>
  <c r="A20" i="9"/>
  <c r="A21" i="9" s="1"/>
  <c r="A22" i="9" s="1"/>
  <c r="A23" i="9" s="1"/>
  <c r="A24" i="9" s="1"/>
  <c r="A25" i="9" s="1"/>
  <c r="A41" i="3"/>
  <c r="A42" i="3" s="1"/>
  <c r="A37" i="11"/>
  <c r="A41" i="12"/>
  <c r="A24" i="2"/>
  <c r="A21" i="8"/>
  <c r="A22" i="8" s="1"/>
  <c r="A26" i="5"/>
  <c r="A27" i="5" s="1"/>
  <c r="A28" i="5" s="1"/>
  <c r="A46" i="6"/>
  <c r="A18" i="23"/>
  <c r="A35" i="18"/>
  <c r="A27" i="14"/>
  <c r="A44" i="10"/>
  <c r="A26" i="7"/>
  <c r="A27" i="7" s="1"/>
  <c r="A28" i="7"/>
  <c r="A29" i="7" s="1"/>
  <c r="A25" i="2"/>
  <c r="A42" i="12"/>
  <c r="A43" i="3"/>
  <c r="A44" i="3" s="1"/>
  <c r="A45" i="3" s="1"/>
  <c r="A46" i="3" s="1"/>
  <c r="A47" i="3" s="1"/>
  <c r="A45" i="10"/>
  <c r="A38" i="11"/>
  <c r="A28" i="14"/>
  <c r="A47" i="6"/>
  <c r="A37" i="18"/>
  <c r="A19" i="23"/>
  <c r="A26" i="9"/>
  <c r="A27" i="9" s="1"/>
  <c r="A28" i="9" s="1"/>
  <c r="A29" i="9" s="1"/>
  <c r="A30" i="9" s="1"/>
  <c r="A31" i="4"/>
  <c r="A29" i="5"/>
  <c r="A30" i="5" s="1"/>
  <c r="A23" i="8"/>
  <c r="A24" i="8" s="1"/>
  <c r="A25" i="8"/>
  <c r="A26" i="8" s="1"/>
  <c r="A39" i="11"/>
  <c r="A31" i="9"/>
  <c r="A32" i="9" s="1"/>
  <c r="A33" i="9" s="1"/>
  <c r="A34" i="9" s="1"/>
  <c r="A35" i="9" s="1"/>
  <c r="A36" i="9" s="1"/>
  <c r="A26" i="2"/>
  <c r="A48" i="6"/>
  <c r="A31" i="5"/>
  <c r="A46" i="10"/>
  <c r="A48" i="10" s="1"/>
  <c r="A49" i="10" s="1"/>
  <c r="A50" i="10" s="1"/>
  <c r="A51" i="10" s="1"/>
  <c r="A52" i="10" s="1"/>
  <c r="A53" i="10" s="1"/>
  <c r="A54" i="10" s="1"/>
  <c r="A48" i="3"/>
  <c r="A38" i="18"/>
  <c r="A30" i="7"/>
  <c r="A31" i="7" s="1"/>
  <c r="A32" i="7" s="1"/>
  <c r="A32" i="4"/>
  <c r="A43" i="12"/>
  <c r="A20" i="23"/>
  <c r="A29" i="14"/>
  <c r="A30" i="14"/>
  <c r="A32" i="5"/>
  <c r="A27" i="2"/>
  <c r="A39" i="18"/>
  <c r="A21" i="23"/>
  <c r="A50" i="6"/>
  <c r="A37" i="9"/>
  <c r="A38" i="9" s="1"/>
  <c r="A44" i="12"/>
  <c r="A33" i="4"/>
  <c r="A33" i="7"/>
  <c r="A34" i="7" s="1"/>
  <c r="A40" i="11"/>
  <c r="A27" i="8"/>
  <c r="A28" i="8" s="1"/>
  <c r="A49" i="3"/>
  <c r="A50" i="3" s="1"/>
  <c r="A51" i="3" s="1"/>
  <c r="A53" i="3" s="1"/>
  <c r="A56" i="10"/>
  <c r="A57" i="10"/>
  <c r="A51" i="6"/>
  <c r="A23" i="23"/>
  <c r="A40" i="18"/>
  <c r="A41" i="18" s="1"/>
  <c r="A42" i="18" s="1"/>
  <c r="A34" i="4"/>
  <c r="A54" i="3"/>
  <c r="A28" i="2"/>
  <c r="A31" i="14"/>
  <c r="A29" i="8"/>
  <c r="A31" i="8" s="1"/>
  <c r="A41" i="11"/>
  <c r="A35" i="7"/>
  <c r="A33" i="5"/>
  <c r="A45" i="12"/>
  <c r="A46" i="12" s="1"/>
  <c r="A39" i="9"/>
  <c r="A40" i="9" s="1"/>
  <c r="A41" i="9"/>
  <c r="A55" i="3"/>
  <c r="A47" i="12"/>
  <c r="A49" i="12" s="1"/>
  <c r="A34" i="5"/>
  <c r="A36" i="7"/>
  <c r="A37" i="7" s="1"/>
  <c r="A43" i="11"/>
  <c r="A32" i="8"/>
  <c r="A32" i="14"/>
  <c r="A35" i="4"/>
  <c r="A58" i="10"/>
  <c r="A43" i="18"/>
  <c r="A24" i="23"/>
  <c r="A29" i="2"/>
  <c r="A30" i="2" s="1"/>
  <c r="A52" i="6"/>
  <c r="A53" i="6"/>
  <c r="A44" i="11"/>
  <c r="A38" i="7"/>
  <c r="A35" i="5"/>
  <c r="A56" i="3"/>
  <c r="A31" i="2"/>
  <c r="A32" i="2" s="1"/>
  <c r="A50" i="12"/>
  <c r="A42" i="9"/>
  <c r="A25" i="23"/>
  <c r="A44" i="18"/>
  <c r="A59" i="10"/>
  <c r="A36" i="4"/>
  <c r="A33" i="14"/>
  <c r="A33" i="8"/>
  <c r="A34" i="8"/>
  <c r="A33" i="2"/>
  <c r="A34" i="2" s="1"/>
  <c r="A35" i="2" s="1"/>
  <c r="A36" i="2" s="1"/>
  <c r="A37" i="2" s="1"/>
  <c r="A57" i="3"/>
  <c r="A37" i="4"/>
  <c r="A39" i="7"/>
  <c r="A45" i="11"/>
  <c r="A43" i="9"/>
  <c r="A34" i="14"/>
  <c r="A26" i="23"/>
  <c r="A36" i="5"/>
  <c r="A60" i="10"/>
  <c r="A54" i="6"/>
  <c r="A45" i="18"/>
  <c r="A51" i="12"/>
  <c r="A52" i="12"/>
  <c r="A46" i="11"/>
  <c r="A58" i="3"/>
  <c r="A46" i="18"/>
  <c r="A40" i="7"/>
  <c r="A38" i="4"/>
  <c r="A27" i="23"/>
  <c r="A55" i="6"/>
  <c r="A35" i="8"/>
  <c r="A62" i="10"/>
  <c r="A37" i="5"/>
  <c r="A39" i="2"/>
  <c r="A35" i="14"/>
  <c r="A44" i="9"/>
  <c r="A45" i="9"/>
  <c r="A40" i="4"/>
  <c r="A41" i="7"/>
  <c r="A38" i="5"/>
  <c r="A36" i="8"/>
  <c r="A36" i="14"/>
  <c r="A47" i="18"/>
  <c r="A53" i="12"/>
  <c r="A40" i="2"/>
  <c r="A59" i="3"/>
  <c r="A63" i="10"/>
  <c r="A47" i="11"/>
  <c r="A56" i="6"/>
  <c r="A28" i="23"/>
  <c r="A29" i="23"/>
  <c r="A37" i="8"/>
  <c r="A39" i="5"/>
  <c r="A41" i="5" s="1"/>
  <c r="A54" i="12"/>
  <c r="A48" i="11"/>
  <c r="A42" i="7"/>
  <c r="A64" i="10"/>
  <c r="A60" i="3"/>
  <c r="A41" i="4"/>
  <c r="A41" i="2"/>
  <c r="A46" i="9"/>
  <c r="A47" i="9" s="1"/>
  <c r="A48" i="9" s="1"/>
  <c r="A37" i="14"/>
  <c r="A49" i="18"/>
  <c r="A50" i="18"/>
  <c r="A49" i="11"/>
  <c r="A42" i="5"/>
  <c r="A30" i="23"/>
  <c r="A38" i="14"/>
  <c r="A39" i="14" s="1"/>
  <c r="A56" i="12"/>
  <c r="A38" i="8"/>
  <c r="A61" i="3"/>
  <c r="A49" i="9"/>
  <c r="A42" i="2"/>
  <c r="A42" i="4"/>
  <c r="A65" i="10"/>
  <c r="A43" i="7"/>
  <c r="A44" i="7"/>
  <c r="A46" i="7" s="1"/>
  <c r="A43" i="5"/>
  <c r="A51" i="11"/>
  <c r="A39" i="8"/>
  <c r="A43" i="4"/>
  <c r="A51" i="18"/>
  <c r="A43" i="2"/>
  <c r="A50" i="9"/>
  <c r="A62" i="3"/>
  <c r="A57" i="12"/>
  <c r="A40" i="14"/>
  <c r="A42" i="14"/>
  <c r="A52" i="11"/>
  <c r="A47" i="7"/>
  <c r="A40" i="8"/>
  <c r="A58" i="12"/>
  <c r="A44" i="5"/>
  <c r="A51" i="9"/>
  <c r="A63" i="3"/>
  <c r="A52" i="18"/>
  <c r="A44" i="2"/>
  <c r="A44" i="4"/>
  <c r="A45" i="4"/>
  <c r="A48" i="7"/>
  <c r="A53" i="11"/>
  <c r="A43" i="14"/>
  <c r="A41" i="8"/>
  <c r="A45" i="2"/>
  <c r="A45" i="5"/>
  <c r="A53" i="18"/>
  <c r="A64" i="3"/>
  <c r="A52" i="9"/>
  <c r="A59" i="12"/>
  <c r="A60" i="12"/>
  <c r="A54" i="11"/>
  <c r="A49" i="7"/>
  <c r="A46" i="2"/>
  <c r="A53" i="9"/>
  <c r="A46" i="4"/>
  <c r="A65" i="3"/>
  <c r="A44" i="14"/>
  <c r="A54" i="18"/>
  <c r="A46" i="5"/>
  <c r="A47" i="5" s="1"/>
  <c r="A42" i="8"/>
  <c r="A43" i="8" s="1"/>
  <c r="A44" i="8"/>
  <c r="A50" i="7"/>
  <c r="A55" i="11"/>
  <c r="A62" i="12"/>
  <c r="A47" i="2"/>
  <c r="A48" i="5"/>
  <c r="A48" i="4"/>
  <c r="A55" i="18"/>
  <c r="A45" i="14"/>
  <c r="A67" i="3"/>
  <c r="A54" i="9"/>
  <c r="A55" i="9" s="1"/>
  <c r="A56" i="9"/>
  <c r="A57" i="11"/>
  <c r="A51" i="7"/>
  <c r="A45" i="8"/>
  <c r="A56" i="18"/>
  <c r="A49" i="5"/>
  <c r="A68" i="3"/>
  <c r="A48" i="2"/>
  <c r="A46" i="14"/>
  <c r="A49" i="4"/>
  <c r="A63" i="12"/>
  <c r="A64" i="12"/>
  <c r="A52" i="7"/>
  <c r="A58" i="11"/>
  <c r="A57" i="9"/>
  <c r="A46" i="8"/>
  <c r="A50" i="4"/>
  <c r="A47" i="14"/>
  <c r="A49" i="2"/>
  <c r="A69" i="3"/>
  <c r="A50" i="5"/>
  <c r="A57" i="18"/>
  <c r="A58" i="18"/>
  <c r="A59" i="11"/>
  <c r="A53" i="7"/>
  <c r="A51" i="2"/>
  <c r="A51" i="5"/>
  <c r="A70" i="3"/>
  <c r="A65" i="12"/>
  <c r="A48" i="14"/>
  <c r="A51" i="4"/>
  <c r="A58" i="9"/>
  <c r="A47" i="8"/>
  <c r="A48" i="8"/>
  <c r="A54" i="7"/>
  <c r="A60" i="11"/>
  <c r="A52" i="4"/>
  <c r="A71" i="3"/>
  <c r="A59" i="9"/>
  <c r="A66" i="12"/>
  <c r="A52" i="2"/>
  <c r="A60" i="18"/>
  <c r="A49" i="14"/>
  <c r="A52" i="5"/>
  <c r="A53" i="5"/>
  <c r="A55" i="7"/>
  <c r="A49" i="8"/>
  <c r="A53" i="2"/>
  <c r="A68" i="12"/>
  <c r="A53" i="4"/>
  <c r="A50" i="14"/>
  <c r="A61" i="18"/>
  <c r="A72" i="3"/>
  <c r="A61" i="11"/>
  <c r="A73" i="3"/>
  <c r="A54" i="5"/>
  <c r="A55" i="5" s="1"/>
  <c r="A57" i="5" s="1"/>
  <c r="A62" i="18"/>
  <c r="A63" i="18" s="1"/>
  <c r="A64" i="18" s="1"/>
  <c r="A69" i="12"/>
  <c r="A54" i="2"/>
  <c r="A50" i="8"/>
  <c r="A52" i="8" s="1"/>
  <c r="A53" i="8" s="1"/>
  <c r="A56" i="7"/>
  <c r="A51" i="14"/>
  <c r="A54" i="4"/>
  <c r="A62" i="11"/>
  <c r="A55" i="4"/>
  <c r="A57" i="7"/>
  <c r="A58" i="7" s="1"/>
  <c r="A70" i="12"/>
  <c r="A74" i="3"/>
  <c r="A52" i="14"/>
  <c r="A55" i="2"/>
  <c r="A58" i="5"/>
  <c r="A54" i="8"/>
  <c r="A55" i="8" s="1"/>
  <c r="A56" i="8"/>
  <c r="A71" i="12"/>
  <c r="A59" i="7"/>
  <c r="A59" i="5"/>
  <c r="A56" i="2"/>
  <c r="A57" i="4"/>
  <c r="A75" i="3"/>
  <c r="A53" i="14"/>
  <c r="A54" i="14"/>
  <c r="A55" i="14" s="1"/>
  <c r="A57" i="14" s="1"/>
  <c r="A72" i="12"/>
  <c r="A76" i="3"/>
  <c r="A58" i="4"/>
  <c r="A61" i="7"/>
  <c r="A57" i="8"/>
  <c r="A60" i="5"/>
  <c r="A57" i="2"/>
  <c r="A58" i="2"/>
  <c r="A59" i="4"/>
  <c r="A77" i="3"/>
  <c r="A61" i="5"/>
  <c r="A58" i="14"/>
  <c r="A58" i="8"/>
  <c r="A73" i="12"/>
  <c r="A62" i="7"/>
  <c r="A63" i="7"/>
  <c r="A74" i="12"/>
  <c r="A78" i="3"/>
  <c r="A59" i="8"/>
  <c r="A59" i="14"/>
  <c r="A62" i="5"/>
  <c r="A60" i="2"/>
  <c r="A60" i="4"/>
  <c r="A61" i="4"/>
  <c r="A63" i="5"/>
  <c r="A60" i="8"/>
  <c r="A64" i="7"/>
  <c r="A61" i="2"/>
  <c r="A60" i="14"/>
  <c r="A79" i="3"/>
  <c r="A80" i="3"/>
  <c r="A61" i="14"/>
  <c r="A61" i="8"/>
  <c r="A62" i="4"/>
  <c r="A62" i="2"/>
  <c r="A65" i="7"/>
  <c r="A64" i="5"/>
  <c r="A65" i="5"/>
  <c r="A62" i="8"/>
  <c r="A63" i="2"/>
  <c r="A63" i="4"/>
  <c r="A81" i="3"/>
  <c r="A62" i="14"/>
  <c r="A63" i="14"/>
  <c r="A82" i="3"/>
  <c r="A64" i="2"/>
  <c r="A66" i="5"/>
  <c r="A64" i="4"/>
  <c r="A63" i="8"/>
  <c r="A64" i="8"/>
  <c r="A65" i="4"/>
  <c r="A83" i="3"/>
  <c r="A64" i="14"/>
  <c r="A65" i="14" s="1"/>
  <c r="A67" i="5"/>
  <c r="A65" i="2"/>
  <c r="A66" i="2"/>
  <c r="A68" i="5"/>
  <c r="A84" i="3"/>
  <c r="A65" i="8"/>
  <c r="A66" i="14"/>
  <c r="A67" i="4"/>
  <c r="A68" i="4"/>
  <c r="A66" i="8"/>
  <c r="A69" i="5"/>
  <c r="A67" i="14"/>
  <c r="A69" i="14" s="1"/>
  <c r="A67" i="2"/>
  <c r="A85" i="3"/>
  <c r="A86" i="3"/>
  <c r="A70" i="14"/>
  <c r="A70" i="5"/>
  <c r="A69" i="4"/>
  <c r="A68" i="2"/>
  <c r="A67" i="8"/>
  <c r="A68" i="8"/>
  <c r="A69" i="2"/>
  <c r="A71" i="5"/>
  <c r="A71" i="14"/>
  <c r="A70" i="4"/>
  <c r="A87" i="3"/>
  <c r="A88" i="3"/>
  <c r="A71" i="4"/>
  <c r="A70" i="2"/>
  <c r="A69" i="8"/>
  <c r="A72" i="14"/>
  <c r="A72" i="5"/>
  <c r="A73" i="5"/>
  <c r="A70" i="8"/>
  <c r="A71" i="2"/>
  <c r="A73" i="14"/>
  <c r="A89" i="3"/>
  <c r="A90" i="3"/>
  <c r="A71" i="8"/>
  <c r="A72" i="8" s="1"/>
  <c r="A75" i="5"/>
  <c r="A74" i="14"/>
  <c r="A73" i="2"/>
  <c r="A74" i="2"/>
  <c r="A76" i="5"/>
  <c r="A73" i="8"/>
  <c r="A74" i="8" s="1"/>
  <c r="A75" i="14"/>
  <c r="A91" i="3"/>
  <c r="A92" i="3"/>
  <c r="A75" i="8"/>
  <c r="A77" i="5"/>
  <c r="A77" i="14"/>
  <c r="A75" i="2"/>
  <c r="A76" i="2"/>
  <c r="A78" i="5"/>
  <c r="A93" i="3"/>
  <c r="A78" i="14"/>
  <c r="A76" i="8"/>
  <c r="A78" i="8" s="1"/>
  <c r="A79" i="8"/>
  <c r="A79" i="14"/>
  <c r="A79" i="5"/>
  <c r="A77" i="2"/>
  <c r="A95" i="3"/>
  <c r="A96" i="3"/>
  <c r="A80" i="5"/>
  <c r="A80" i="14"/>
  <c r="A78" i="2"/>
  <c r="A80" i="8"/>
  <c r="A81" i="8" s="1"/>
  <c r="A82" i="8"/>
  <c r="A81" i="14"/>
  <c r="A97" i="3"/>
  <c r="A79" i="2"/>
  <c r="A81" i="5"/>
  <c r="A82" i="5"/>
  <c r="A80" i="2"/>
  <c r="A83" i="8"/>
  <c r="A98" i="3"/>
  <c r="A82" i="14"/>
  <c r="A83" i="14"/>
  <c r="A84" i="8"/>
  <c r="A86" i="8" s="1"/>
  <c r="A84" i="5"/>
  <c r="A99" i="3"/>
  <c r="A81" i="2"/>
  <c r="A82" i="2" s="1"/>
  <c r="A84" i="2"/>
  <c r="A100" i="3"/>
  <c r="A87" i="8"/>
  <c r="A84" i="14"/>
  <c r="A85" i="5"/>
  <c r="A86" i="5"/>
  <c r="A85" i="14"/>
  <c r="A88" i="8"/>
  <c r="A85" i="2"/>
  <c r="A101" i="3"/>
  <c r="A102" i="3"/>
  <c r="A86" i="2"/>
  <c r="A86" i="14"/>
  <c r="A87" i="5"/>
  <c r="A89" i="8"/>
  <c r="A90" i="8"/>
  <c r="A87" i="2"/>
  <c r="A103" i="3"/>
  <c r="A88" i="5"/>
  <c r="A87" i="14"/>
  <c r="A88" i="14"/>
  <c r="A88" i="2"/>
  <c r="A91" i="8"/>
  <c r="A89" i="5"/>
  <c r="A104" i="3"/>
  <c r="A105" i="3"/>
  <c r="A92" i="8"/>
  <c r="A90" i="5"/>
  <c r="A89" i="14"/>
  <c r="A90" i="14"/>
  <c r="A93" i="8"/>
  <c r="A91" i="5"/>
  <c r="A107" i="3"/>
  <c r="A108" i="3"/>
  <c r="A93" i="5"/>
  <c r="A94" i="8"/>
  <c r="A96" i="8" s="1"/>
  <c r="A97" i="8"/>
  <c r="A94" i="5"/>
  <c r="A109" i="3"/>
  <c r="A110" i="3"/>
  <c r="A98" i="8"/>
  <c r="A95" i="5"/>
  <c r="A96" i="5"/>
  <c r="A99" i="8"/>
  <c r="A111" i="3"/>
  <c r="A112" i="3"/>
  <c r="A100" i="8"/>
  <c r="A97" i="5"/>
  <c r="A98" i="5"/>
  <c r="A101" i="8"/>
  <c r="A113" i="3"/>
  <c r="A114" i="3"/>
  <c r="A102" i="8"/>
  <c r="A103" i="8"/>
  <c r="A115" i="3"/>
  <c r="A116" i="3"/>
  <c r="A117" i="3"/>
  <c r="A118" i="3"/>
  <c r="A119" i="3"/>
  <c r="A120" i="3"/>
  <c r="A121" i="3"/>
  <c r="A122" i="3"/>
  <c r="A123" i="3"/>
  <c r="A124" i="3"/>
  <c r="A125" i="3"/>
  <c r="A126" i="3"/>
  <c r="A127" i="3"/>
  <c r="A128" i="3"/>
  <c r="A129" i="3"/>
</calcChain>
</file>

<file path=xl/sharedStrings.xml><?xml version="1.0" encoding="utf-8"?>
<sst xmlns="http://schemas.openxmlformats.org/spreadsheetml/2006/main" count="2538" uniqueCount="1187">
  <si>
    <t>Table of Contents</t>
  </si>
  <si>
    <t>Tab No.</t>
  </si>
  <si>
    <t>Functional Area</t>
  </si>
  <si>
    <t>Number of Requirements</t>
  </si>
  <si>
    <t xml:space="preserve">General Technical </t>
  </si>
  <si>
    <t>General Ledger and Financial Reporting</t>
  </si>
  <si>
    <t>Budgeting, Forecasting, and Capital Planning</t>
  </si>
  <si>
    <t>Project and Program Financial Management</t>
  </si>
  <si>
    <t>Accounts Payable</t>
  </si>
  <si>
    <t xml:space="preserve">Accounts Receivable and Revenue Tracking </t>
  </si>
  <si>
    <t>Debt, Bond, and Financing Management</t>
  </si>
  <si>
    <t>Capital Assets and Asset Management</t>
  </si>
  <si>
    <t>Procurement and Sourcing</t>
  </si>
  <si>
    <t>Contract Management</t>
  </si>
  <si>
    <t>Workforce Management</t>
  </si>
  <si>
    <t>Payroll</t>
  </si>
  <si>
    <t>Time and Attendance</t>
  </si>
  <si>
    <t>Risk Management</t>
  </si>
  <si>
    <t>Interfaces</t>
  </si>
  <si>
    <t>Data Conversion</t>
  </si>
  <si>
    <t>Total Functional Requirements:</t>
  </si>
  <si>
    <t>Indicator</t>
  </si>
  <si>
    <t>Definition</t>
  </si>
  <si>
    <t>Instruction</t>
  </si>
  <si>
    <t>S</t>
  </si>
  <si>
    <r>
      <rPr>
        <b/>
        <sz val="10"/>
        <color rgb="FF000000"/>
        <rFont val="Arial"/>
      </rPr>
      <t xml:space="preserve">Standard: </t>
    </r>
    <r>
      <rPr>
        <sz val="10"/>
        <color rgb="FF000000"/>
        <rFont val="Arial"/>
      </rPr>
      <t>Feature/Function is</t>
    </r>
    <r>
      <rPr>
        <b/>
        <sz val="10"/>
        <color rgb="FF000000"/>
        <rFont val="Arial"/>
      </rPr>
      <t xml:space="preserve"> included in the current software</t>
    </r>
    <r>
      <rPr>
        <sz val="10"/>
        <color rgb="FF000000"/>
        <rFont val="Arial"/>
      </rPr>
      <t xml:space="preserve"> release and will be implemented by the planned phase go-live date as part of the proposal from Vendors in accordance with agreed-upon configuration planning with CTRMA. </t>
    </r>
  </si>
  <si>
    <t xml:space="preserve">Respondents are encouraged, but not required, to provide additional information in the Comments column to further demonstrate the system’s ability to meet the requirement. </t>
  </si>
  <si>
    <t>F</t>
  </si>
  <si>
    <r>
      <rPr>
        <b/>
        <sz val="10"/>
        <color rgb="FF000000"/>
        <rFont val="Arial"/>
      </rPr>
      <t xml:space="preserve">Future: </t>
    </r>
    <r>
      <rPr>
        <sz val="10"/>
        <color rgb="FF000000"/>
        <rFont val="Arial"/>
      </rPr>
      <t xml:space="preserve">Feature/Function </t>
    </r>
    <r>
      <rPr>
        <b/>
        <sz val="10"/>
        <color rgb="FF000000"/>
        <rFont val="Arial"/>
      </rPr>
      <t>will be available in a future software release</t>
    </r>
    <r>
      <rPr>
        <sz val="10"/>
        <color rgb="FF000000"/>
        <rFont val="Arial"/>
      </rPr>
      <t xml:space="preserve"> available to CTRMA by</t>
    </r>
    <r>
      <rPr>
        <b/>
        <sz val="10"/>
        <color rgb="FF000000"/>
        <rFont val="Arial"/>
      </rPr>
      <t xml:space="preserve"> </t>
    </r>
    <r>
      <rPr>
        <sz val="10"/>
        <color rgb="FF000000"/>
        <rFont val="Arial"/>
      </rPr>
      <t xml:space="preserve">October 1, 2026, at which point it will be implemented in accordance with agreed-upon configuration planning with CTRMA. </t>
    </r>
  </si>
  <si>
    <t>If a response indicator of “F” is provided for a requirement that will be met in a future software release, the Respondent shall indicate the planned release version, as well as the time the release will be generally available.</t>
  </si>
  <si>
    <t>C</t>
  </si>
  <si>
    <t>If a response indicator of “C” is provided for a requirement that will be met through a custom modification, the Respondent shall indicate the cost of such a modification.</t>
  </si>
  <si>
    <t>T</t>
  </si>
  <si>
    <r>
      <t xml:space="preserve">Third Party: </t>
    </r>
    <r>
      <rPr>
        <sz val="10"/>
        <color theme="1"/>
        <rFont val="Arial"/>
        <family val="2"/>
      </rPr>
      <t xml:space="preserve">Feature/Function is </t>
    </r>
    <r>
      <rPr>
        <b/>
        <sz val="10"/>
        <color theme="1"/>
        <rFont val="Arial"/>
        <family val="2"/>
      </rPr>
      <t>not</t>
    </r>
    <r>
      <rPr>
        <sz val="10"/>
        <color theme="1"/>
        <rFont val="Arial"/>
        <family val="2"/>
      </rPr>
      <t xml:space="preserve"> included in the current software release, and is </t>
    </r>
    <r>
      <rPr>
        <b/>
        <sz val="10"/>
        <color theme="1"/>
        <rFont val="Arial"/>
        <family val="2"/>
      </rPr>
      <t>not</t>
    </r>
    <r>
      <rPr>
        <sz val="10"/>
        <color theme="1"/>
        <rFont val="Arial"/>
        <family val="2"/>
      </rPr>
      <t xml:space="preserve"> planned to be a part of a future software release. However, this feature could be </t>
    </r>
    <r>
      <rPr>
        <b/>
        <sz val="10"/>
        <color theme="1"/>
        <rFont val="Arial"/>
        <family val="2"/>
      </rPr>
      <t>provided with integration with a third-party system.</t>
    </r>
    <r>
      <rPr>
        <sz val="10"/>
        <color theme="1"/>
        <rFont val="Arial"/>
        <family val="2"/>
      </rPr>
      <t xml:space="preserve"> This system should be specified. </t>
    </r>
  </si>
  <si>
    <t>If a response indicator of “T” is provided for a requirement that will be met by integration with a third-party system, the Respondent shall identify this third-party system and include a cost proposal to secure this system. If the third-party system is a part of the proposal, the third-party shall respond to the appropriate requirements using the “S”/”C”/”T”/”N” response indicators with a clear notation that the responses are provided by the third-party.</t>
  </si>
  <si>
    <t>N</t>
  </si>
  <si>
    <t>No: Feature/Function cannot be provided.</t>
  </si>
  <si>
    <t>N/A</t>
  </si>
  <si>
    <r>
      <rPr>
        <b/>
        <sz val="10"/>
        <color rgb="FF000000"/>
        <rFont val="Arial"/>
      </rPr>
      <t xml:space="preserve">Standard: </t>
    </r>
    <r>
      <rPr>
        <sz val="10"/>
        <color rgb="FF000000"/>
        <rFont val="Arial"/>
      </rPr>
      <t xml:space="preserve">Feature/Function is </t>
    </r>
    <r>
      <rPr>
        <b/>
        <sz val="10"/>
        <color rgb="FF000000"/>
        <rFont val="Arial"/>
      </rPr>
      <t>included in the current software</t>
    </r>
    <r>
      <rPr>
        <sz val="10"/>
        <color rgb="FF000000"/>
        <rFont val="Arial"/>
      </rPr>
      <t xml:space="preserve"> release and will be implemented by the planned phase go-live date as part of the proposal from Vendors in accordance with agreed-upon configuration planning with the CTRMA. </t>
    </r>
  </si>
  <si>
    <r>
      <rPr>
        <b/>
        <sz val="10"/>
        <color rgb="FF000000"/>
        <rFont val="Arial"/>
      </rPr>
      <t xml:space="preserve">Future: </t>
    </r>
    <r>
      <rPr>
        <sz val="10"/>
        <color rgb="FF000000"/>
        <rFont val="Arial"/>
      </rPr>
      <t xml:space="preserve">Feature/Function </t>
    </r>
    <r>
      <rPr>
        <b/>
        <sz val="10"/>
        <color rgb="FF000000"/>
        <rFont val="Arial"/>
      </rPr>
      <t>will be available in a future software release</t>
    </r>
    <r>
      <rPr>
        <sz val="10"/>
        <color rgb="FF000000"/>
        <rFont val="Arial"/>
      </rPr>
      <t xml:space="preserve"> available to CTRMA by October 1, 2026, at which point it will be implemented in accordance with agreed-upon configuration planning with CTRMA. </t>
    </r>
  </si>
  <si>
    <t>General and Technical</t>
  </si>
  <si>
    <t>Description of Capability</t>
  </si>
  <si>
    <t>Criticality</t>
  </si>
  <si>
    <t>Response</t>
  </si>
  <si>
    <t>Comments</t>
  </si>
  <si>
    <t>Technical Environment</t>
  </si>
  <si>
    <t>GT.1</t>
  </si>
  <si>
    <t>The system shall support a secure, scalable, vendor-supported deployment model, including SaaS, hosted, cloud, or other vendor-proposed architecture.</t>
  </si>
  <si>
    <t>Critical</t>
  </si>
  <si>
    <t>The system shall support integrated functionality across proposed modules or applications to allow authorized data to flow between functional areas without duplicative manual entry.</t>
  </si>
  <si>
    <t>The system shall support a minimum of three separate production and non-production environments, including test, training, development, or sandbox environments, as applicable.</t>
  </si>
  <si>
    <t>The system shall support controlled refresh or synchronization of non-production environments from production data, subject to CTRMA-defined security, masking, and timing requirements.</t>
  </si>
  <si>
    <t>The system shall provide system availability, performance, backup, disaster recovery, and recovery time/recovery point objectives through vendor-defined and contractually agreed service levels.</t>
  </si>
  <si>
    <t>The system shall support cross-browser compatibility and responsive access through commonly used browsers and devices.</t>
  </si>
  <si>
    <t>The system shall provide clear identification of the active environment, such as production, test, training, or development, to reduce risk of user error.</t>
  </si>
  <si>
    <t>The system shall support secure, vendor-supported integration methods, including APIs, secure file transfer, scheduled imports/exports, web services, middleware, or other standard data exchange methods.</t>
  </si>
  <si>
    <t>The system shall support interfaces with CTRMA-defined systems, including DPS, tolling vendors, trustee systems, banking platforms, payroll, benefits, timekeeping, document management, reporting, and other operational platforms, as applicable.</t>
  </si>
  <si>
    <t>The system shall support scheduled and on-demand data imports and exports using common file formats such as CSV, Excel, XML, JSON, PDF, or other CTRMA-defined formats.</t>
  </si>
  <si>
    <t>The system shall support validation, error reporting, and audit tracking for imports, exports, interfaces, and integration transactions.</t>
  </si>
  <si>
    <t>The system shall support secure integration authentication and authorization methods, including tokens, certificates, API credentials, or other vendor-supported security controls.</t>
  </si>
  <si>
    <t>The system shall provide or make available data dictionaries, integration specifications, field definitions, and interface documentation to support implementation, reporting, and long-term system administration.</t>
  </si>
  <si>
    <t>The system shall support master data alignment across modules or integrated systems for key data elements, including vendors, employees, accounts, funds, projects, assets, contracts, and other CTRMA-defined records.</t>
  </si>
  <si>
    <t>The system shall maintain audit trails for user access, record creation, record changes, deletions, approvals, imports, exports, workflow actions, configuration changes, and administrative actions.</t>
  </si>
  <si>
    <t>The system shall capture audit details including user ID, date, time, action taken, prior value, new value, source of change, and related transaction or record, as applicable.</t>
  </si>
  <si>
    <t>The system shall provide configurable audit reports and exception reports for authorized users.</t>
  </si>
  <si>
    <t>The system shall support scheduled exports of audit logs and security activity logs in standard formats to support review, monitoring, audit, and compliance activities.</t>
  </si>
  <si>
    <t>The system shall support automatic session timeout and user logout based on CTRMA-defined inactivity thresholds.</t>
  </si>
  <si>
    <t>The system shall support configurable system controls to warn or restrict users before completing high-risk, irreversible, or exception-based transactions.</t>
  </si>
  <si>
    <t>The system shall support attachment, storage, indexing, search, and retrieval of documents associated with CTRMA-defined records and transactions.</t>
  </si>
  <si>
    <t>The system shall allow documents to be linked to records such as vendors, contracts, invoices, journal entries, projects, assets, employees, personnel actions, debt records, and other CTRMA-defined records.</t>
  </si>
  <si>
    <t>The system shall support document versioning, metadata, effective dates, record status, and document classification, as applicable.</t>
  </si>
  <si>
    <t>The system shall enforce role-based access to attached documents and restrict viewing, editing, downloading, or deleting documents based on CTRMA-defined permissions.</t>
  </si>
  <si>
    <t>The system shall support configurable restrictions on allowable attachment file types based on CTRMA-defined security, operational, and records management requirements.</t>
  </si>
  <si>
    <t>The system shall support configurable attachment file size limits based on CTRMA-defined thresholds for upload, storage, and system performance management.</t>
  </si>
  <si>
    <t>The system shall support retention, archival, and disposition of electronic records based on CTRMA-defined records retention requirements.</t>
  </si>
  <si>
    <t>The system shall support integration with third-party document management or electronic signature platforms, such as Adobe Sign, DocuSign, SharePoint, or other CTRMA-defined tools, as applicable.</t>
  </si>
  <si>
    <t>Security</t>
  </si>
  <si>
    <t>The system shall integrate with CTRMA’s identity and access management environment, such as Microsoft Entra ID/Azure AD, Active Directory, or other CTRMA-defined authentication protocols.</t>
  </si>
  <si>
    <t>The system shall support integration with Active Directory (AD) or equivalent identity management systems, including role-based security at the individual and group level, and support single sign-on (SSO) for secure user authentication and access management.</t>
  </si>
  <si>
    <t>The system shall support single sign-on using industry-standard authentication methods, such as SAML, OAuth, OpenID Connect, or other vendor-supported protocols.</t>
  </si>
  <si>
    <t>The system shall support multi-factor authentication for employees, administrators, external users, and other user groups, as applicable.</t>
  </si>
  <si>
    <t>The system shall support role-based security that restricts access to modules, records, screens, fields, reports, workflows, documents, and administrative functions based on CTRMA-defined roles.</t>
  </si>
  <si>
    <t>The system shall support automated or configurable user provisioning, deprovisioning, and role assignment processes, as applicable.</t>
  </si>
  <si>
    <t>The system shall support effective-dated security access, temporary access assignments, and access expiration dates.</t>
  </si>
  <si>
    <t>The system shall support field-level security, masking, or restricted display of sensitive information, including personally identifiable information, banking information, payroll data, and other CTRMA-defined sensitive data.</t>
  </si>
  <si>
    <t>The system shall encrypt sensitive data at rest and in transit using industry-standard encryption methods.</t>
  </si>
  <si>
    <t>The system shall comply with applicable federal, state, and CTRMA-defined data privacy, cybersecurity, and records protection requirements.</t>
  </si>
  <si>
    <t>The system shall align with FedRAMP Moderate-equivalent security controls in compliance with recognized security frameworks such as NIST SP 800-53 Rev. 5, SOC 2 Type II, or ISO 27001. Vendors shall provide evidence of ongoing third-party security audits and annual certification renewal or assessment results.</t>
  </si>
  <si>
    <t>User Interface</t>
  </si>
  <si>
    <t>The system shall provide a consistent, user-friendly interface across proposed modules or applications.</t>
  </si>
  <si>
    <t>The system shall provide responsive, mobile-friendly access for authorized users, as applicable.</t>
  </si>
  <si>
    <t>The system shall support configurable dashboards, task lists, alerts, and work queues based on user role and functional responsibility.</t>
  </si>
  <si>
    <t>The system shall support configurable screen layouts, field labels, required fields, dropdowns, and user-defined fields based on CTRMA-defined permissions and business rules.</t>
  </si>
  <si>
    <t>The system shall support partial, wildcard, keyword, and advanced searches across authorized records and transactions.</t>
  </si>
  <si>
    <t>The system shall support contextual help, field descriptions, tooltips, user guidance, or embedded help resources.</t>
  </si>
  <si>
    <t>The system shall support accessibility standards consistent with applicable ADA and WCAG requirements.</t>
  </si>
  <si>
    <t>The system shall provide in-system help, searchable knowledge resources, guided assistance, or links to vendor support materials.</t>
  </si>
  <si>
    <t>Workflow</t>
  </si>
  <si>
    <t>The system shall provide configurable workflow functionality across all proposed system modules and key business processes, including high‑volume approval workflows such as engineering and consultant invoice processing commonly used by CTRMA.</t>
  </si>
  <si>
    <t xml:space="preserve">The system shall support the configuration of workflow rules based on a variety of criteria, including but not limited to: 
    • user, 
    • role, 
    • department, 
    • chart of accounts elements, 
    • thresholds, 
    • percentage or numerical values, 
    • record type (e.g., invoice, purchase order), 
    • priority level, 
    • round-robin assignment logic, and 
    • other CTRMA-defined criteria. </t>
  </si>
  <si>
    <t>The system shall support the use of round-robin workflows to evenly distribute tasks among eligible users.</t>
  </si>
  <si>
    <t>The system shall allow administrators to define and enforce separation of duties within workflow approval processes, ensuring compliance with CTRMA internal control, audit, and governance requirements.</t>
  </si>
  <si>
    <t>The system shall allow system administrators to assign multiple approval levels or roles to the same user, based on specific processes, transactions, or organizational contexts.</t>
  </si>
  <si>
    <t>The system shall allow authorized users or administrators to set temporary user availability status (e.g., for vacation or leave), ensuring workflow tasks can be reassigned or routed appropriately during periods of unavailability.</t>
  </si>
  <si>
    <t>The system shall re‑route workflow assignments based on user availability or CTRMA‑defined response‑time thresholds when no action is taken.</t>
  </si>
  <si>
    <t>The system shall allow users to review and approve multiple tasks or transactions in bulk or through a single action, including high‑volume engineering, construction, and professional services transactions typical of CTRMA operations.</t>
  </si>
  <si>
    <t>The system shall support the initiation, routing, tracking, and management of workflow and approval processes, with the ability to configure steps, conditions, and notifications based on business rules.</t>
  </si>
  <si>
    <t>The system shall support configurable event-driven notifications, including email and desktop notifications, including approvals, rejections, queue assignments, reassignment, and other workflow actions.</t>
  </si>
  <si>
    <t>The system shall allow users to review and approve workflow transactions through email-based actions. Approvals must be securely authenticated and recorded in the system, triggering the next step in the applicable workflow. Direct links to the system shall not bypass security protocols or login requirements.</t>
  </si>
  <si>
    <t>The system shall notify designated CTRMA system administrators of unsuccessful or stalled workflow processes.</t>
  </si>
  <si>
    <t>Reporting and Analytics</t>
  </si>
  <si>
    <t>The system shall include a library of standard pre‑built reports supporting CTRMA operational management, board reporting, financial disclosure, and bond compliance requirements.</t>
  </si>
  <si>
    <t>The system shall allow authorized users to modify existing reports, including filters, fields, and formatting, based on assigned security permissions.</t>
  </si>
  <si>
    <t>The system shall include an integrated, user-friendly report writer with drag-and-drop functionality, providing access to all system data fields without the need for third-party tools or advanced technical skills.</t>
  </si>
  <si>
    <t>The system shall enforce report-level security through its integrated report writer, limiting data access based on user roles.</t>
  </si>
  <si>
    <t>The system shall allow authorized users to copy and modify existing reports and save them as new report templates, in accordance with assigned security permissions.</t>
  </si>
  <si>
    <t>The system shall allow individual users to create and save ad hoc reports, with the ability to share those reports with other users based on assigned security permissions.</t>
  </si>
  <si>
    <t>The system shall provide configurable dashboards for individual users or groups to display real‑time metrics, trends, and performance indicators relevant to CTRMA functional roles and executive oversight.</t>
  </si>
  <si>
    <t>The system shall support on-screen viewing of reports prior to printing, including presentation-ready visualizations such as charts, graphs, and drill-down capabilities that enable users to explore underlying record details.</t>
  </si>
  <si>
    <t>The system shall support the export of reports and visualizations to standard file formats including, but not limited to, PDF, Excel (.xlsx), Word (.docx), CSV, and XML.</t>
  </si>
  <si>
    <t>The system shall support integration with Microsoft Power BI or other CTRMA-defined business intelligence tools to support reporting, dashboarding, data visualization, and analysis using system data.</t>
  </si>
  <si>
    <t>Vendor Support</t>
  </si>
  <si>
    <t>The system shall provide CTRMA with read‑only access to the database schema, including entity relationships, data dictionaries, and field‑level definitions, to support reporting, audit, and integration.</t>
  </si>
  <si>
    <t>The vendor shall notify CTRMA in advance of any planned changes to the system, configurations, data, or integrations as a result of support activities, updates, or patches. A change log and summary of impact shall be provided for Mobility Authority review and approval where applicable.</t>
  </si>
  <si>
    <t>The vendor shall deliver regular system updates, enhancements, and security patches with minimal disruption. CTRMA shall be informed of upcoming releases and given access to release notes and impact summaries.</t>
  </si>
  <si>
    <t>The vendor shall provide access to an online support portal that includes a searchable knowledge base, ticketing, and status monitoring.</t>
  </si>
  <si>
    <t xml:space="preserve">The system shall include built-in online tutorials, guided walkthroughs, and searchable help documentation accessible within the application to support user onboarding and continuous learning. </t>
  </si>
  <si>
    <t>Req #</t>
  </si>
  <si>
    <t>Description of Requirement</t>
  </si>
  <si>
    <t>General Requirements</t>
  </si>
  <si>
    <t>GL.1</t>
  </si>
  <si>
    <t>The system shall support General Ledger functionality for CTRMA’s financial accounting, reporting, reconciliation, and audit needs.</t>
  </si>
  <si>
    <t xml:space="preserve">Critical </t>
  </si>
  <si>
    <t>GL.2</t>
  </si>
  <si>
    <t>The system shall support modified accrual, accrual, and other CTRMA-defined accounting bases, as applicable.</t>
  </si>
  <si>
    <t>GL.3</t>
  </si>
  <si>
    <t>The system shall support accounting by fund, department, project, program, activity, contract, account, and other CTRMA-defined reporting dimensions.</t>
  </si>
  <si>
    <t>GL.5</t>
  </si>
  <si>
    <t>The system shall support consolidated and detail-level financial reporting across funds, activities, projects, programs, and other CTRMA-defined dimensions.</t>
  </si>
  <si>
    <t>GL.6</t>
  </si>
  <si>
    <t>The system shall support accounting for operating, capital, Cash accounts, restricted, trustee-related, and other CTRMA-defined financial activity.</t>
  </si>
  <si>
    <t>GL.7</t>
  </si>
  <si>
    <t>The system shall support financial accounting structures that allow CTRMA to track current-year and multi-year activity.</t>
  </si>
  <si>
    <t>GL.8</t>
  </si>
  <si>
    <t>The system shall support effective-dated financial structures to help preserve historical reporting while allowing future organizational or chart of accounts changes.</t>
  </si>
  <si>
    <t>GL.9</t>
  </si>
  <si>
    <t>The system shall support configurable accounting periods aligned with CTRMA’s fiscal year.</t>
  </si>
  <si>
    <t>GL.10</t>
  </si>
  <si>
    <t>The system shall support opening, soft-closing, hard-closing, reopening, and locking accounting periods based on CTRMA-defined security and approval controls.</t>
  </si>
  <si>
    <t>GL.11</t>
  </si>
  <si>
    <t>The system shall support month-end and year-end close checklists, tasks, assignments, due dates, and status tracking.</t>
  </si>
  <si>
    <t>GL.12</t>
  </si>
  <si>
    <t>The system shall support close workflow visibility for Finance leadership, including pending, completed, overdue, and approved close tasks.</t>
  </si>
  <si>
    <t>GL.13</t>
  </si>
  <si>
    <t>The system shall support year-end closing entries and beginning balance roll-forward processes.</t>
  </si>
  <si>
    <t>GL.14</t>
  </si>
  <si>
    <t>The system shall support adjustment periods, including three audit adjustment periods, without requiring manual workaround tracking.</t>
  </si>
  <si>
    <t>GL.15</t>
  </si>
  <si>
    <t>The system shall support prior-period adjustments based on CTRMA-defined permissions, approval controls, and audit tracking.</t>
  </si>
  <si>
    <t>GL.16</t>
  </si>
  <si>
    <t>The system shall prevent unauthorized posting to closed or locked periods.</t>
  </si>
  <si>
    <t>GL.17</t>
  </si>
  <si>
    <t>The system shall maintain audit history for period close, reopen, lock, unlock, and adjustment activity.</t>
  </si>
  <si>
    <t>GL.18</t>
  </si>
  <si>
    <t>The system shall support reporting across accounting periods, fiscal years, calendar years, and user-defined date ranges.</t>
  </si>
  <si>
    <t>Chart of Accounts</t>
  </si>
  <si>
    <t>The system shall support at least a 75-character long description field for each segment of the COA.</t>
  </si>
  <si>
    <t xml:space="preserve">The system shall support at least a 20-character short description field for each segment of the COA. </t>
  </si>
  <si>
    <t>The system shall support the use of user‑defined dimensions (e.g., project, corridor, grant, funding source, cost center, program) in addition to traditional Chart of Accounts segments to support CTRMA tracking and reporting without structural COA changes.</t>
  </si>
  <si>
    <t xml:space="preserve">The system shall support default chart of accounts (COA) structures to be automatically generated or copied using templates or existing configurations when creating new funds, departments, projects, or other organizational units. </t>
  </si>
  <si>
    <t>The system shall provide the ability to carry a range of the chart of accounts forward to eliminate the need to manually key these accounts into the system.</t>
  </si>
  <si>
    <t>The system shall support reassignment of projects, organizational units, or cost centers between departments while preserving full historical financial, reporting, and audit data associated with those entities, supporting multi‑year CTRMA capital programs.</t>
  </si>
  <si>
    <t>The system shall provide the ability to have multiple tracking dimensions (e.g., cost centers, programs, departments, projects) within a single GL account to enable granular analysis and reporting across organizational and operational units.</t>
  </si>
  <si>
    <t>The system shall support versioning of the COA, allowing for historical preservation of prior structures and enabling mapping (crosswalks) between legacy and current account formats.</t>
  </si>
  <si>
    <t>The system shall support renaming of account segment labels (e.g., department name) without altering the historical descriptions used in prior transactions or reports, ensuring continuity in audit trails and historical reporting.</t>
  </si>
  <si>
    <t>The system shall support cross-year financial reporting and reconciliation across COA changes to ensure continuity and compliance with accounting and audit standards.</t>
  </si>
  <si>
    <t>The system shall provide a change history log for the COA, including additions, deactivations, and segment modifications, with time-stamped audit logs.</t>
  </si>
  <si>
    <t>The system shall provide chart of account alphanumeric "short cuts" for reducing the number of key strokes when entering or looking up chart of account numbers.</t>
  </si>
  <si>
    <t>Desired</t>
  </si>
  <si>
    <t>The system shall provide a "suggested text" function for looking up and selecting account numbers, with the ability to turn this function on/off by user.</t>
  </si>
  <si>
    <t>The system shall support the activation or deactivation of accounts or specific segments of the chart of accounts based on effective dates or defined date ranges. This functionality shall allow accounts to become active automatically in accordance with fiscal calendars or project timelines, reducing the need for manual intervention.</t>
  </si>
  <si>
    <t>The system shall automatically update the fiscal year and period on the first day of each period, with ability to override with permissions.</t>
  </si>
  <si>
    <t xml:space="preserve">The system shall provide functionality to attach documentation to an account based on account access permissions. </t>
  </si>
  <si>
    <t>The system shall support classification of each account into its corresponding Annual Comprehensive Financial Report (ACFR) category and subcategory consistent with GASB and GFOA frameworks, enabling automated ACFR mapping and consistent financial disclosure across reporting periods for CTRMA.</t>
  </si>
  <si>
    <t>The system shall provide the ability for funds to be designated as interest-bearing or non-interest-bearing and provide configurable controls to include or exclude specific accounts from interest allocation processes.</t>
  </si>
  <si>
    <t xml:space="preserve">The system shall provide the ability to track monthly fund balances to support both automated and manual calculation and distribution of interest earnings. </t>
  </si>
  <si>
    <t>The system shall provide the ability to maintain historical fund balance data and support allocation of interest earnings, including negative interest, based on user-defined methods (e.g., average daily balance, month-end balance) and configurable date ranges (e.g., to/from dates, accounts).</t>
  </si>
  <si>
    <t>The system shall provide a fully integrated budgeting module that is natively aligned with the General Ledger and Chart of Accounts (COA), allowing for real-time synchronization between budget and actual financial data.</t>
  </si>
  <si>
    <t>The system shall automatically propagate COA structure changes (e.g., new segments, reclassifications, deactivations) to the budgeting module without requiring manual reconfiguration, preserving data integrity across budget versions.</t>
  </si>
  <si>
    <t>The system shall support version-controlled budget structures that remain historically consistent even when COA changes occur, with automated crosswalks between prior and current COA structures.</t>
  </si>
  <si>
    <t>The system shall support a Chart of Accounts structure with a minimum of ten (10) configurable segments, allowing CTRMA to define segment purpose, hierarchy, and validation rules.</t>
  </si>
  <si>
    <t>Journal Entries</t>
  </si>
  <si>
    <t>The system shall support importing and exporting journal entries using Excel, CSV, and CTRMA‑defined standard formats to support efficient integration with consultants, external partners, and audit processes.</t>
  </si>
  <si>
    <t>The system shall provide functionality for users to review, validate, and edit imported journal entries prior to posting to the General Ledger, with full audit trail tracking and role-based security permissions.</t>
  </si>
  <si>
    <t>The system shall provide the ability for journal entries to include descriptions, notes, and attachments (e.g., spreadsheets, support documents), with access managed by user roles.</t>
  </si>
  <si>
    <t>The system shall provide configurable workflows for routing journal entries (including standard, recurring, accrual, and interfund entries) with attachments, conditional approvals, escalation, and full status tracking in accordance with CTRMA internal controls.</t>
  </si>
  <si>
    <t>The system shall support standard, recurring, reversing, accrual, and interfund journal entries, with automated scheduling and posting capabilities.</t>
  </si>
  <si>
    <t>The system shall support automated posting of recurring entries using schedules, effective dates, and user role permissions.</t>
  </si>
  <si>
    <t>The system shall automatically create scheduled or date-based reversing entries for accruals, with full traceability to the original entry.</t>
  </si>
  <si>
    <t>The system shall support reversing journal entries and maintain a reference between the original and reversing journal entries, including date, user, and transaction ID.</t>
  </si>
  <si>
    <t>The system shall assign unique, sequential journal entry numbers upon posting, allowing traceability to source modules, external systems, or manual entry, and supporting CTRMA audit and compliance requirements.</t>
  </si>
  <si>
    <t>The system shall automatically populate fiscal year and accounting period based on transaction type or effective date, with the ability to override based on user permissions.</t>
  </si>
  <si>
    <t>The system shall enforce posting controls by account and period, including:
    •  Blocking entries to closed or inactive accounts.
    •  Preventing postings to fully closed periods.
    •  Allowing postings to soft-closed periods based on role-based permissions.</t>
  </si>
  <si>
    <t>The system shall support the automated transfer of balances between accounts (e.g., for allocation or reclassification purposes), with configurable business rules and access controls to prevent unauthorized setups.</t>
  </si>
  <si>
    <t>The system shall support configurable, workflow-driven approval processes by journal entry type (e.g., standard, recurring, accrual, interfund), including routing rules, role-based approvals, conditional logic, escalation paths, and full audit tracking.</t>
  </si>
  <si>
    <t>Bank and Cash Management</t>
  </si>
  <si>
    <t>The system shall support pooled cash accounting by maintaining fund‑level balances within a single pooled cash structure, consistent with CTRMA enterprise fund cash management practices.</t>
  </si>
  <si>
    <t>The system shall provide separate “equity in pooled cash” asset accounts at the fund level to represent each fund’s share of the pooled cash balance.</t>
  </si>
  <si>
    <t>The system shall provide the ability to include or exclude specific funds from pooled cash participation based on user-defined configuration.</t>
  </si>
  <si>
    <t>The system shall support the setup and management of multiple bank accounts and multiple cash pools.</t>
  </si>
  <si>
    <t>The system shall support interest allocation across pooled cash funds using CTRMA‑defined methodologies (e.g., average daily balance, month‑end balance), ensuring fair, auditable, and GASB‑compliant interest distribution.</t>
  </si>
  <si>
    <t>The system shall provide reporting tools that allow users to view fund-level cash inflows and outflows within a pooled cash account, supporting compliance with fund accounting and cash management requirements.</t>
  </si>
  <si>
    <t>The system shall provide real-time visibility and reporting of cash positions by fund, bank account, and cash pool. Fund balances shall remain synchronized with the general ledger and bank account totals.</t>
  </si>
  <si>
    <t>The system shall support cash transfers between funds, departments, and bank accounts with automated due‑to/due‑from journal entries, workflow approvals, and complete audit trails aligned with CTRMA financial controls.</t>
  </si>
  <si>
    <t>The system shall track inflows and outflows by transaction type (e.g., deposits, disbursements, transfers) and associate them with specific funds and bank accounts.</t>
  </si>
  <si>
    <t>The system shall support cash position forecasting based on historical trends, encumbrances, and scheduled payables/receivables.</t>
  </si>
  <si>
    <t>The system shall support the definition of target minimum and maximum cash balance thresholds per bank account or cash pool, with alerts for variances.</t>
  </si>
  <si>
    <t>The system shall enforce that the general ledger accounts used for bank account management and reconciliation reflect only transactions that impact the physical bank account, ensuring accurate cash balancing and audit trails.</t>
  </si>
  <si>
    <t>The system shall provide functionality for manual and auto-matching of transactions between the bank statement and the general ledger.</t>
  </si>
  <si>
    <t>The system shall support rules-based reconciliation logic (e.g., by date, amount, check number, reference ID).</t>
  </si>
  <si>
    <t>The system shall provide the ability to reconcile electronic payments, ACH, wire transfers, and credit card merchant deposits.</t>
  </si>
  <si>
    <t>The system shall support automated reconciliation by importing bank statement files (e.g., BAI2, CSV) or integrating directly with third-party banking or treasury platforms via API, SFTP, or other secure protocols.</t>
  </si>
  <si>
    <t>The system shall support cash reconciliation reporting at both the bank account and fund level, ensuring the ability to reconcile pooled cash balances back to bank statements and the general ledger.</t>
  </si>
  <si>
    <t>The system shall provide functionality for users to annotate reconciliation exceptions and pending items, with user/date/time stamps.</t>
  </si>
  <si>
    <t>The system shall support multi-period reconciliations and allow partial completion with clear reconciliation status.</t>
  </si>
  <si>
    <t>The system shall provide reconciliation reports by bank account and fund, including cleared and outstanding transactions, adjustments, and reconciling items.</t>
  </si>
  <si>
    <t>The system shall provide access to historical bank reconciliation records for audit purposes, with full traceability of user actions and adjustments.</t>
  </si>
  <si>
    <t>The system shall enforce restrictions on changes to previously reconciled items unless appropriate user permissions and audit tracking are enabled.</t>
  </si>
  <si>
    <t>The system shall provide a configurable reconciliation checklist allowing CTRMA users to document reconciliation steps, assign responsibilities, record completion status, and retain evidence for audit readiness.</t>
  </si>
  <si>
    <t>The system shall provide a dashboard to monitor reconciliation status across funds, accounts, and periods, with visual indicators of completion, exceptions, and outstanding items to support oversight and timely resolution.</t>
  </si>
  <si>
    <t>The system shall support financial management and reporting across multiple entities, including the ability to produce individual entity, consolidated CTRMA-wide, and comparative financial statements with elimination entries and inter-entity balancing.</t>
  </si>
  <si>
    <t>The system shall support configuration of entity-specific accounting rules, reporting structures, and fiscal calendars while maintaining centralized oversight and reporting capabilities.</t>
  </si>
  <si>
    <t>Investment Management</t>
  </si>
  <si>
    <t>The system shall support tracking and reporting of investment and cash activity associated with CTRMA funds, trustee-held accounts, restricted proceeds, reserve accounts, and other agency-defined accounts, as applicable.</t>
  </si>
  <si>
    <t>The system shall support tracking of investment attributes, including investment type, account, fund, portfolio, maturity date, interest rate, book value, market value, fair value, par value, and interest earned, as applicable.</t>
  </si>
  <si>
    <t>The system shall support interest allocation based on CTRMA-defined methods, including average balance, point-in-time balance, percentage share, fund participation, or other user-defined allocation rules, while maintaining audit traceability.</t>
  </si>
  <si>
    <t>The system shall allow funds, accounts, or other reporting dimensions to be designated as interest-bearing or non-interest-bearing and included or excluded from interest allocation processes.</t>
  </si>
  <si>
    <t>The system shall support recording of investment income, interest receivable, realized gains and losses, unrealized gains and losses, valuation adjustments, and related accounting activity.</t>
  </si>
  <si>
    <t>The system shall generate journal entries for investment income, interest allocation, gains/losses, valuation adjustments, and related activity to support posting to the General Ledger.</t>
  </si>
  <si>
    <t>The system shall support tracking of investment lifecycle activity, including purchases, sales, partial sales, rate changes, amortization, maturity dates, interest dates, and call dates, as applicable.</t>
  </si>
  <si>
    <t>The system shall support investment projections and analysis, including interest projections, liquidity considerations, cash flow needs, weighted average yield, maturity analysis, and days-to-maturity reporting.</t>
  </si>
  <si>
    <t>The system shall support configurable investment policy monitoring and exception reporting based on CTRMA-defined limits, thresholds, classifications, ratings, liquidity requirements, or other compliance criteria.</t>
  </si>
  <si>
    <t>The system shall integrate or interface with third-party investment management, custodial, trustee, or banking platforms to support investment accounting, reconciliation, and compliance reporting.</t>
  </si>
  <si>
    <t>The system shall support investment reporting, including transaction history, valuation changes, income earned, maturity schedules, portfolio holdings, policy exceptions, and compliance notes.</t>
  </si>
  <si>
    <t>The system shall provide the ability for end users to format and customize report outputs (e.g., column order, headers, footers, grouping) without requiring back-end editing or developer support.</t>
  </si>
  <si>
    <t>The system shall provide an intuitive report builder with drag-and-drop capabilities for creating customized financial statements and dashboards, with role-based access and version history.</t>
  </si>
  <si>
    <t>The system shall support user-defined queries across all General Ledger data fields at the summary and detail level and allow users to generate reports spanning multiple periods and fiscal years from a customizable query interface.</t>
  </si>
  <si>
    <t>The system shall support the creation and sharing of user-defined queries within the application, allowing users to save, manage, and make queries accessible to other authorized users.</t>
  </si>
  <si>
    <t>The system shall provide reporting functionality across any segment or group of segments in the chart of accounts.</t>
  </si>
  <si>
    <t>The system shall provide configurable financial statements at any user defined interval (i.e., daily, weekly, monthly, quarterly, and annually) in summary or detail and can be subtotaled at multiple levels in the chart of accounts.</t>
  </si>
  <si>
    <t>The system shall support the generation of financial statements and audit reports at the individual entity level, consolidated CTRMA level, and across multiple entities, including enterprise fund reporting and component unit disclosures, as applicable.</t>
  </si>
  <si>
    <t>The system shall provide scheduled report generation capabilities allowing users to schedule reports to run automatically during non-business hours or at designated intervals based on a user-defined schedule.</t>
  </si>
  <si>
    <t>The system shall provide the ability to generate, export, and embed charts and graphs into reports, supporting dynamic updates, presentation-style formatting, and export to publishing software.</t>
  </si>
  <si>
    <t>The system shall provide a library of pre-built reports that are readily accessible to end users and require minimal configuration or parameter input.</t>
  </si>
  <si>
    <t>The system shall provide functionality to generate monthly, quarterly, and annual financial statements—such as Income Statement, Balance Sheet, Budget Comparisons by Department, and Cash Flow—at various CTRMA-defined levels, with configurable formats and parameters.</t>
  </si>
  <si>
    <t>The system shall support exporting reports and visualizations to multiple standard formats (e.g., PDF, Excel, CSV, XML) and integrate with modern publishing and analytics platforms (e.g., Office 365, Google Workspace, and Looker) to support advanced data visualization and reporting.</t>
  </si>
  <si>
    <t>The system shall support the creation and compilation of Annual Comprehensive Financial Reports (ACFRs) or equivalent state‑compliant financial statements consistent with GASB and GFOA guidance applicable to CTRMA.</t>
  </si>
  <si>
    <t>The system shall support individual, consolidated, and comparative reporting formats in compliance with GASB standards and other applicable reporting frameworks.</t>
  </si>
  <si>
    <t>The system shall provide functionality to generate fund-level and government-wide financial statements in compliance with GASB reporting standards.</t>
  </si>
  <si>
    <t>The system shall allow users to create comparison reports using custom dimensions (e.g., time periods, departments, funds, budget versions), with options to filter, group, and view variances in tables or charts.</t>
  </si>
  <si>
    <t xml:space="preserve">The system shall have time-based reporting capabilities to include but not limited to month-to-date, year-to-date, life-to-date, and multi-year. </t>
  </si>
  <si>
    <t>The system shall provide the ability to generate a General Ledger (GL) account summary report that includes account descriptions, segment values, and assigned attributes such as ACFR category, fund type, and status.</t>
  </si>
  <si>
    <t>The system shall provide the ability to allow users to filter the GL account summary report by active or inactive status and include crosswalks to legacy account structures.</t>
  </si>
  <si>
    <t>The system shall provide the ability to generate configurable General Ledger audit reports that display transactional history, user actions, and changes to GL entries. Access to audit logs and reports shall be restricted by role-based security permissions.</t>
  </si>
  <si>
    <t>The system shall provide the ability to have configurable security settings determining visibility, access to data fields, and output permissions based on user roles.</t>
  </si>
  <si>
    <t>The system shall provide the ability to generate and allow printing or exporting of financial reports for closed accounting periods.</t>
  </si>
  <si>
    <t>The system shall support the generation of balance sheets and other financial reports for any prior closed year or period, with user-configurable options to include inactive accounts that contain historical activity or non-zero balances.</t>
  </si>
  <si>
    <t>Budgeting and Forecasting</t>
  </si>
  <si>
    <t>BM.1</t>
  </si>
  <si>
    <t>The system shall support annual and at least up to five years of budgeting for operating, capital, personnel, debt-funded, and other CTRMA-defined budget areas.</t>
  </si>
  <si>
    <t>The system shall use the same chart of accounts and reporting dimensions as the financial system to support consistency between budgeting, financial reporting, and audit processes.</t>
  </si>
  <si>
    <t>The system shall support budgeting by fund, department, account, project, program, activity, funding source, business unit (e.g., system, MoPac, or other CTRMA-defined structures), and other CTRMA-defined reporting dimensions.</t>
  </si>
  <si>
    <t>The system shall support budget entry, review, reporting, and inquiry at summary and detail levels based on CTRMA-defined security.</t>
  </si>
  <si>
    <t>The system shall support rollups, hierarchies, and groupings for budget reporting and budget development.</t>
  </si>
  <si>
    <t>The system shall support budgetary controls, warnings, or validations based on CTRMA-defined chart segments, account types, projects, funds, or other criteria.</t>
  </si>
  <si>
    <t>The system shall retain historical, current, and future budget data based on CTRMA-defined retention and planning requirements.</t>
  </si>
  <si>
    <t>The system shall support notes, comments, assumptions, and attachments at the budget line, request, version, amendment, or model level.</t>
  </si>
  <si>
    <t>The system shall support online budget entry and review for authorized department, finance, leadership, and other CTRMA-defined users.</t>
  </si>
  <si>
    <t>The system shall support configurable budget templates, forms, and entry screens for operating, capital, personnel, supplemental, and other CTRMA-defined budget requests.</t>
  </si>
  <si>
    <t>The system shall support baseline budget creation using prior-year budget, prior-year actuals, YTD actuals, current-year projections, zero-based amounts, percentage adjustments, or other CTRMA-defined methods.</t>
  </si>
  <si>
    <t>The system shall allow users to enter budget detail, supporting explanations, one-time or recurring designations, funding sources, start/end dates, and other CTRMA-defined attributes.</t>
  </si>
  <si>
    <t>The system shall support import and validation of budget information from Excel or other CTRMA-defined sources.</t>
  </si>
  <si>
    <t>The system shall prevent unauthorized changes to submitted or approved budgets based on CTRMA-defined workflow, security, and cutoff controls.</t>
  </si>
  <si>
    <t>The system shall support budget collaboration, review, and feedback between departments, Finance, leadership, and other authorized users.</t>
  </si>
  <si>
    <t>The system shall provide visibility into budget detail throughout the budget development process using filters, views, queries, and reports.</t>
  </si>
  <si>
    <t>The system shall support multiple named budget versions, models, scenarios, and forecasts for each budget cycle.</t>
  </si>
  <si>
    <t>The system shall allow users to compare budget versions, scenarios, forecasts, prior-year actuals, current-year projections, and adopted budgets.</t>
  </si>
  <si>
    <t>The system shall support what-if analysis for changes in revenues, expenditures, staffing levels, capital spending, funding assumptions, and other CTRMA-defined factors.</t>
  </si>
  <si>
    <t>The system shall support forecasting methods including straight-line projections, trend analysis, run-rate forecasting, percentage adjustments, seasonality, and other CTRMA-defined methods.</t>
  </si>
  <si>
    <t>The system shall support version-controlled and auditable forecasting assumptions, including effective dates, notes, attachments, and user changes.</t>
  </si>
  <si>
    <t>The system shall support multi-year forecasting for operating, capital, personnel, and other CTRMA-defined budget areas.</t>
  </si>
  <si>
    <t>The system shall support budget projections using current actuals, historical activity, encumbrances, outstanding invoices, expected revenues, and other CTRMA-defined data sources.</t>
  </si>
  <si>
    <t>The system shall allow CTRMA-wide or department-level assumption changes to be applied to selected budget categories, accounts, or models.</t>
  </si>
  <si>
    <t>The system shall support configurable budget approval workflows for department submission, Finance review, executive review, Board adoption, and other CTRMA-defined approval stages.</t>
  </si>
  <si>
    <t>The system shall support delegation, proxy approval, escalation, and reassignment of budget tasks based on CTRMA-defined rules.</t>
  </si>
  <si>
    <t>The system shall track budget workflow status, including draft, submitted, returned, under review, approved, denied, adopted, amended, and other CTRMA-defined statuses.</t>
  </si>
  <si>
    <t>The system shall provide dashboards or work queues showing pending, overdue, approved, returned, and completed budget tasks.</t>
  </si>
  <si>
    <t>The system shall provide notifications for budget submissions, approvals, rejections, revisions, deadlines, and other CTRMA-defined workflow events.</t>
  </si>
  <si>
    <t>The system shall maintain an audit trail of budget submissions, reviews, approvals, rejections, comments, changes, and adoption actions.</t>
  </si>
  <si>
    <t>The system shall support project-level budgeting for operating and capital initiatives, allowing budgets to be defined, tracked, and reported by project, including life-to-date, current year, and multi-year budget amounts.</t>
  </si>
  <si>
    <t>Budget Maintenance</t>
  </si>
  <si>
    <t>The system shall track and distinguish original, requested, proposed, adopted, amended, adjusted, revised, and forecast budget amounts by fiscal year.</t>
  </si>
  <si>
    <t>The system shall support budget amendments, transfers, revisions, and adjustments with approval workflow, reason codes, comments, attachments, and audit history.</t>
  </si>
  <si>
    <t>The system shall support internal controls for budget adjustments based on amount, fund, department, project, account type, approval threshold, or other CTRMA-defined criteria.</t>
  </si>
  <si>
    <t>The system shall support cutoff dates, lock dates, adoption events, and override permissions for budget changes.</t>
  </si>
  <si>
    <t>The system shall support carryforward and encumbrance adjustments across fiscal years based on CTRMA-defined rules.</t>
  </si>
  <si>
    <t>The system shall allow authorized users to configure which transaction types are included in carryforward, available budget, or budget control calculations.</t>
  </si>
  <si>
    <t>The system shall support over-budget warnings, controls, or approvals based on CTRMA-defined business rules.</t>
  </si>
  <si>
    <t>The system shall maintain history of all budget changes, including original requestor, approvers, user making the change, date/time, reason, comments, and supporting documentation.</t>
  </si>
  <si>
    <t>The system shall support entry, review, approval, tracking, and reporting of supplemental budget requests.</t>
  </si>
  <si>
    <t>The system shall support categorization, prioritization, one-time or recurring designation, start/end dates, and funding source tracking for supplemental budget requests.</t>
  </si>
  <si>
    <t>The system shall track supplemental request status, including submitted, under review, modified, approved, denied, deferred, and other CTRMA-defined statuses.</t>
  </si>
  <si>
    <t>The system shall add approved supplemental budget requests to the appropriate budget line, version, or fiscal year while maintaining traceability to the originating request and approval history.</t>
  </si>
  <si>
    <t>The system shall support reporting on supplemental budget requests by category, priority, department, fiscal year, amount, funding source, status, and other CTRMA-defined criteria.</t>
  </si>
  <si>
    <t>The system shall support tracking and control of project budgets, including original budget, revisions, transfers, encumbrances, actuals, and remaining balance, with audit history and workflow approvals.</t>
  </si>
  <si>
    <t>Capital Planning</t>
  </si>
  <si>
    <t>The system shall support budgeting for up to 5 years of capital projects by fiscal year, including life-to-date appropriations, new year funding, carryforwards, encumbrances, and funding sources.</t>
  </si>
  <si>
    <t>The system shall distinguish capital and operating costs within budget submissions, forecasts, supplemental requests, and reports.</t>
  </si>
  <si>
    <t>The system shall support capital budget requests with project identification, project type, project phase, asset type, location, start/end dates, justification, prioritization, and funding source details.</t>
  </si>
  <si>
    <t>The system shall support capital request review, modification, approval, and revision workflows with full audit tracking.</t>
  </si>
  <si>
    <t>The system shall support tracking of capital budget amounts by project, fund, funding source, account, fiscal year, and other CTRMA-defined reporting dimensions.</t>
  </si>
  <si>
    <t>The system shall support tracking and monitoring of bond proceeds, restricted funding, matching funds, grants, or other funding sources allocated to capital projects, as applicable.</t>
  </si>
  <si>
    <t>The system shall support entry and analysis of estimated ongoing operating impacts resulting from capital projects.</t>
  </si>
  <si>
    <t>The system shall support export of capital budget and project data to CTRMA-defined project management, reporting, or analysis tools.</t>
  </si>
  <si>
    <t>The system shall support the transition of capital plans into the capital budget, including the ability to designate the first year of a multi-year capital plan as the active budget year while maintaining future-year projections.</t>
  </si>
  <si>
    <t>The system shall support movement of approved capital plan projects into the active budget cycle with retention of project details, funding sources, assumptions, prior approvals, and historical planning data.</t>
  </si>
  <si>
    <t>The system shall support entry and maintenance of narratives for capital plans and capital budget requests, including project justification, scope, benefits, risks, and alignment with organizational priorities.</t>
  </si>
  <si>
    <t>Personnel/Position Budgeting</t>
  </si>
  <si>
    <t>The system shall support personnel budgeting and forecasting using employee, position, salary, benefit, pay type, and other CTRMA-defined workforce data.</t>
  </si>
  <si>
    <t>The system shall support integration or import of payroll and HR data to support salary and benefit forecasting.</t>
  </si>
  <si>
    <t>The system shall support forecasting of salary, benefits, allowances, stipends, one-time payments, and other CTRMA-defined compensation elements.</t>
  </si>
  <si>
    <t>The system shall support modeling of compensation changes, COLA adjustments, merit increases, benefit rate changes, staffing changes, and other CTRMA-defined assumptions.</t>
  </si>
  <si>
    <t>The system shall support reporting of personnel budget data by employee, position, department, fund, project, pay type, benefit type, and other CTRMA-defined criteria.</t>
  </si>
  <si>
    <t>The system shall support tracking of approved, vacant, funded, unfunded, frozen, and other CTRMA-defined position or staffing statuses, as applicable.</t>
  </si>
  <si>
    <t>The system shall support comparison of personnel budget, forecast, and actual cost data by fiscal year or CTRMA-defined period.</t>
  </si>
  <si>
    <t>The system shall provide standard and user-configurable budget reports, dashboards, and inquiries based on role-based permissions.</t>
  </si>
  <si>
    <t>The system shall support budget-to-actual reporting using dollars, percentages, variances, current year, prior year, forecast, and other CTRMA-defined comparisons.</t>
  </si>
  <si>
    <t>The system shall support reporting by fiscal year, fund, department, account, project, program, activity, funding source, budget version, and other CTRMA-defined dimensions.</t>
  </si>
  <si>
    <t>The system shall support drill-down from budget reports to budget detail, source transactions, attachments, comments, and supporting documentation.</t>
  </si>
  <si>
    <t>The system shall support reporting on original budget, adopted budget, amended budget, revised budget, current forecast, actuals, encumbrances, commitments, available balance, and year-end estimates.</t>
  </si>
  <si>
    <t>The system shall support capital budget reports by project, fiscal year, funding source, status, phase, and life-to-date activity.</t>
  </si>
  <si>
    <t>The system shall support personnel budget reports, including active positions, vacant positions, salary projections, benefit projections, and staffing-related budget impacts.</t>
  </si>
  <si>
    <t>The system shall support budget history reports showing changes, amendments, adjustments, and forecast updates across budget cycles.</t>
  </si>
  <si>
    <t>The system shall support export of budget data and reports to Excel, CSV, PDF, PowerPoint, or other CTRMA-defined formats.</t>
  </si>
  <si>
    <t>The system shall support scheduled budget reports and dashboard views for Finance, departments, leadership, and Board reporting.</t>
  </si>
  <si>
    <t>The system shall support integration or data export to reporting and visualization tools, including Power BI or other CTRMA-defined tools.</t>
  </si>
  <si>
    <t>The system shall support creation of internal budget review packages suitable for Finance, executive leadership, and Board review.</t>
  </si>
  <si>
    <t>The system shall support the automated creation of budget books, including compilation of financial tables, narratives, charts, and supporting schedules, with configurable formatting suitable for executive and Board presentation.</t>
  </si>
  <si>
    <t xml:space="preserve">The system shall allow users to generate and publish budget books in multiple output formats (e.g., PDF, Word, web-based formats) with role-based access, version control, and the ability to incorporate both financial data and narrative content. </t>
  </si>
  <si>
    <t>Project and Program Management</t>
  </si>
  <si>
    <t>Project Master Data and Structure</t>
  </si>
  <si>
    <t>PG.1</t>
  </si>
  <si>
    <t>The system shall support project financial management functionality for CTRMA-defined capital projects, operating projects, studies, programs, and other project-related activities.</t>
  </si>
  <si>
    <t>The system shall support project records with CTRMA-defined attributes, including project ID, project name, project type, status, phase, department, responsible owner, start date, end date, funding source(s), and related reporting dimensions.</t>
  </si>
  <si>
    <t>The system shall support parent-child project structures to allow CTRMA to track major programs, roadway initiatives, project phases, subprojects, and related activities.</t>
  </si>
  <si>
    <t>The system shall support project hierarchies, rollups, and reporting groupings based on CTRMA-defined categories, phases, programs, roadways, or funding structures.</t>
  </si>
  <si>
    <t>The system shall support effective-dated project statuses, including planned, proposed, approved, active, on hold, completed, closed, and other CTRMA-defined statuses.</t>
  </si>
  <si>
    <t>The system shall support project templates for commonly used CTRMA project types, including capital projects, studies, operating initiatives, and other agency-defined project structures.</t>
  </si>
  <si>
    <t>The system shall allow authorized users to copy existing project records or templates to create new projects while preserving CTRMA-defined controls and required fields.</t>
  </si>
  <si>
    <t>The system shall support user-defined fields for project records to capture CTRMA-specific reporting, governance, funding, and management attributes.</t>
  </si>
  <si>
    <t>Project Financial Tracking and Accounting</t>
  </si>
  <si>
    <t>The system shall integrate project financial activity with the General Ledger to support project-level accounting, reporting, reconciliation, and audit needs.</t>
  </si>
  <si>
    <t>The system shall support project financial tracking by fund, department, account, project, program, phase, activity, contract, funding source, and other CTRMA-defined dimensions.</t>
  </si>
  <si>
    <t>The system shall support tracking of project budgets, actual expenditures, commitments, encumbrances, accruals, forecasts, and remaining balances, as applicable.</t>
  </si>
  <si>
    <t>The system shall support multi-year project financial tracking, including life-to-date activity, current fiscal year activity, prior-year activity, and future-year planned activity.</t>
  </si>
  <si>
    <t>The system shall support tracking and reporting of capital and operating project costs separately and in consolidated views.</t>
  </si>
  <si>
    <t>The system shall support allocation or distribution of project costs across multiple funds, funding sources, departments, contracts, or CTRMA-defined reporting dimensions.</t>
  </si>
  <si>
    <t>The system shall support tracking of project expenditures by vendor, invoice, contract, purchase order, funding source, phase, and other CTRMA-defined criteria.</t>
  </si>
  <si>
    <t>The system shall support project-level accrual tracking and reporting to assist with financial reporting, period close, and project cost monitoring.</t>
  </si>
  <si>
    <t>The system shall support reconciliation of project-level detail maintained in external systems, partner tools, or spreadsheets with financial activity recorded in the General Ledger, including reconciliation with external entities such as TxDOT and banking institutions, and accounting for pass-through agreements.</t>
  </si>
  <si>
    <t xml:space="preserve"> The system shall support year-end reconciliation processes, with the ability to perform reconciliation within a single fiscal year period while maintaining full audit traceability and supporting documentation.</t>
  </si>
  <si>
    <t>The system shall support inquiry and drill-down from project balances to transaction detail, source documents, invoices, journal entries, contracts, purchase orders, and related records.</t>
  </si>
  <si>
    <t>Project Funding and Reimbursement Tracking</t>
  </si>
  <si>
    <t>The system shall support tracking of project funding sources, including bond proceeds, interagency funding, reimbursements, contributions, restricted funding, and other CTRMA-defined funding sources.</t>
  </si>
  <si>
    <t>The system shall support association of funding sources with projects, agreements, funds, accounts, budgets, expenditures, and other CTRMA-defined reporting dimensions.</t>
  </si>
  <si>
    <t>The system shall support tracking of expected, submitted, approved, received, and outstanding reimbursement amounts by project, agreement, funding source, and fiscal year.</t>
  </si>
  <si>
    <t>The system shall support tracking of funding source allocations, available funding, funding used, remaining funding, and funding restrictions by project.</t>
  </si>
  <si>
    <t>The system shall support project funding reporting by funding source, agreement, project, fund, fiscal year, reimbursement status, and other CTRMA-defined criteria.</t>
  </si>
  <si>
    <t>The system shall support attachment of funding agreements, reimbursement documentation, invoices, approvals, correspondence, and other supporting documentation to project or funding records.</t>
  </si>
  <si>
    <t>The system shall support alerts or reminders for funding-related reporting deadlines, reimbursement submission dates, agreement milestones, and other CTRMA-defined dates, as applicable.</t>
  </si>
  <si>
    <t>The system shall support project funding history to help track changes in funding source, allocation, reimbursement, or contribution assumptions over time.</t>
  </si>
  <si>
    <t>Commitments, Contracts, and Invoice Visibility</t>
  </si>
  <si>
    <t>The system shall support visibility into project-related commitments, encumbrances, purchase orders, contracts, invoices, accruals, and payments.</t>
  </si>
  <si>
    <t>The system shall support linking one or more contracts to a project and one or more projects to a contract, as applicable.</t>
  </si>
  <si>
    <t>The system shall support linking project invoices to related contracts, purchase orders, vendors, funding sources, phases, and supporting documentation.</t>
  </si>
  <si>
    <t>The system shall support project-level invoice review visibility, including invoice status, approval status, payment status, retainage status, and related exceptions.</t>
  </si>
  <si>
    <t>The system shall support tracking and reporting of retainage, change orders, amendments, and contract balance information by project, as applicable.</t>
  </si>
  <si>
    <t>The system shall support project-level reporting of open commitments, remaining contract value, expenditures to date, and projected remaining cost.</t>
  </si>
  <si>
    <t>The system shall support project invoice and contract data exchange with Accounts Payable, Procurement, Contract Management, and General Ledger modules, as applicable.</t>
  </si>
  <si>
    <t>Project Lifecycle, Status, and Closeout</t>
  </si>
  <si>
    <t>The system shall support tracking of project lifecycle status from initiation through closeout based on CTRMA-defined stages, including the ability to track project costs by phase (e.g., planning, design, construction, closeout), and support integration or data exchange with project management systems such as Primavera to ensure alignment between project schedules, status, and financial activity.</t>
  </si>
  <si>
    <t>The system shall support project milestones, key dates, phase dates, completion dates, and other CTRMA-defined schedule or status fields.</t>
  </si>
  <si>
    <t>The system shall support tracking of percentage complete, phase status, or other CTRMA-defined progress indicators, as applicable.</t>
  </si>
  <si>
    <t>The system shall support project closeout workflows, including review of remaining balances, commitments, invoices, retainage, funding, documentation, and related transactions.</t>
  </si>
  <si>
    <t>The system shall allow authorized users to close, partially close, or reopen projects based on CTRMA-defined security and approval controls.</t>
  </si>
  <si>
    <t>The system shall retain historical financial, contractual, funding, and project status information after project closeout.</t>
  </si>
  <si>
    <t>The system shall prevent unauthorized posting or changes to closed projects while allowing authorized inquiry and reporting.</t>
  </si>
  <si>
    <t>The system shall support closeout reports showing final project costs, funding used, reimbursements received, open items, remaining balances, and supporting documentation.</t>
  </si>
  <si>
    <t>Project Reporting and Analytics</t>
  </si>
  <si>
    <t>The system shall provide standard and user-configurable project financial reports and dashboards based on role-based permissions.</t>
  </si>
  <si>
    <t>The system shall support project reporting by project, program, phase, roadway, fund, department, account, funding source, contract, vendor, fiscal year, and other CTRMA-defined dimensions.</t>
  </si>
  <si>
    <t>The system shall support project budget-to-actual reporting, including original budget, amended budget, actual expenditures, commitments, encumbrances, accruals, forecast, and remaining balance.</t>
  </si>
  <si>
    <t>The system shall support life-to-date project reporting, including historical expenditures, current-year activity, prior-year activity, open commitments, and remaining project funding.</t>
  </si>
  <si>
    <t>The system shall support project cash flow reporting and forecasting using actual expenditures, open commitments, planned activity, funding sources, and other CTRMA-defined inputs.</t>
  </si>
  <si>
    <t>The system shall support dashboard reporting for project status, financial performance, funding status, contract activity, invoice status, and reimbursement status.</t>
  </si>
  <si>
    <t>The system shall support drill-down and drill-through from summary project reports to transaction detail, supporting documentation, approvals, contracts, invoices, and journal entries.</t>
  </si>
  <si>
    <t>The system shall support export of project reports and dashboards to Excel, PDF, CSV, PowerPoint, or other CTRMA-defined formats.</t>
  </si>
  <si>
    <t>The system shall support scheduled project reporting for Finance, Engineering, leadership, Board reporting, audit support, and other CTRMA-defined reporting needs.</t>
  </si>
  <si>
    <t>Integration, Attachments, and Audit Controls</t>
  </si>
  <si>
    <t>The system shall support import and export of project data using Excel, CSV, API, secure file transfer, or other vendor-supported methods, and shall include vendor-supported capabilities for data extraction and retrieval, ensuring CTRMA retains the ability to access and extract its project and financial data in a usable format upon termination of the vendor relationship.</t>
  </si>
  <si>
    <t>The system shall support attachment, storage, search, and retrieval of project-related documents, including agreements, invoices, estimates, schedules, funding documentation, approvals, reports, and correspondence.</t>
  </si>
  <si>
    <t>The system shall maintain audit trails of project setup, changes, approvals, funding updates, financial adjustments, imports, exports, and closeout activity.</t>
  </si>
  <si>
    <t>The system shall support configurable project validation rules, required fields, approval controls, and exception reporting based on CTRMA-defined business rules.</t>
  </si>
  <si>
    <t>The system shall support project data retention and archival based on CTRMA-defined operational, legal, audit, and records retention requirements.</t>
  </si>
  <si>
    <t>AP.1</t>
  </si>
  <si>
    <t>The system shall support Accounts Payable functionality integrated with General Ledger, Purchasing, Contract Management, Project Financial Management, Vendor Management, Cash Management, and Reporting, as applicable.</t>
  </si>
  <si>
    <t>The system shall support configurable AP approval workflows based on invoice type, vendor, department, fund, account, project, contract, dollar threshold, funding source, or other CTRMA-defined criteria.</t>
  </si>
  <si>
    <t>The system shall support notifications, reminders, escalations, delegation, and alternate approvers for AP approval tasks.</t>
  </si>
  <si>
    <t>The system shall support segregation of duties controls for invoice entry, approval, vendor maintenance, payment processing, reconciliation, and posting.</t>
  </si>
  <si>
    <t>The system shall support attachment, storage, retrieval, and version control of AP supporting documentation, including invoices, receipts, approvals, checks, remittance information, and related correspondence.</t>
  </si>
  <si>
    <t>The system shall maintain audit trails for invoice entry, data changes, approvals, rejections, overrides, postings, payments, voids, vendor changes, and reconciliation activity.</t>
  </si>
  <si>
    <t>The system shall support role-based masking or restricted access to sensitive AP data, including banking information, TINs, SSNs, and other CTRMA-defined sensitive fields.</t>
  </si>
  <si>
    <t>The system shall support archival, retrieval, and retention of AP transactions and supporting documents based on CTRMA-defined retention requirements.</t>
  </si>
  <si>
    <t>The system shall support trustee-related Accounts Payable processing, including the ability to record AP disbursements to a liability account, track funds held for trustee-managed payments, and record subsequent disbursements made by the trustee, ensuring proper General Ledger posting, reconciliation, and full audit traceability throughout the transaction lifecycle.</t>
  </si>
  <si>
    <t>Invoice Entry &amp; Validation</t>
  </si>
  <si>
    <t>The system shall support centralized and decentralized invoice entry based on CTRMA-defined roles, security, and approval controls.</t>
  </si>
  <si>
    <t>The system shall support individual, batch, recurring, and imported invoice entry.</t>
  </si>
  <si>
    <t>The system shall support invoice submission through email, upload, vendor portal, API, electronic invoicing, or other vendor-supported methods, as applicable.</t>
  </si>
  <si>
    <t>The system shall support automated or user-assisted invoice data capture from electronic invoice files or uploaded invoice documents, as applicable.</t>
  </si>
  <si>
    <t>The system shall validate invoices for required fields, duplicate invoice numbers, valid vendor status, valid account coding, available budget, contract limits, purchase order references, and other CTRMA-defined controls.</t>
  </si>
  <si>
    <t>The system shall generate exception reports for rejected, incomplete, duplicate, out-of-balance, or invalid invoice records.</t>
  </si>
  <si>
    <t>The system shall support short and long invoice descriptions, notes, comments, and other CTRMA-defined invoice fields.</t>
  </si>
  <si>
    <t>The system shall support invoice allocation across multiple funds, departments, accounts, projects, contracts, funding sources, and other CTRMA-defined dimensions.</t>
  </si>
  <si>
    <t>The system shall support recurring invoice templates for repeat payments, including leases, utilities, service agreements, subscriptions, or other CTRMA-defined recurring obligations.</t>
  </si>
  <si>
    <t>The system shall support credit memos and application of credits to current or future invoices with audit tracking.</t>
  </si>
  <si>
    <t>The system shall support sales/use tax identification, review, override, and reporting, as applicable.</t>
  </si>
  <si>
    <t>The system shall support two-way or three-way matching of invoices, purchase orders, receiving records, and supporting documentation based on CTRMA-defined rules.</t>
  </si>
  <si>
    <t>The system shall support matching tolerances by amount, percentage, invoice type, vendor, purchase order, project, or contract, with approval workflow for exceptions.</t>
  </si>
  <si>
    <t>The system shall allow invoices to be linked to purchase orders, contracts, projects, funding sources, and supporting documentation.</t>
  </si>
  <si>
    <t>The system shall support routing of project-related invoices for department, Engineering, GEC, Finance, or other CTRMA-defined review steps, as applicable.</t>
  </si>
  <si>
    <t>The system shall support tracking of invoice status, including received, entered, pending approval, returned, rejected, approved, posted, paid, partially paid, held, voided, and cancelled.</t>
  </si>
  <si>
    <t>The system shall allow authorized users to place invoices on hold, release holds, route exceptions, or return invoices for correction with reason codes and audit tracking.</t>
  </si>
  <si>
    <t>The system shall generate General Ledger entries for approved invoices, adjustments, credits, retainage, and other AP activity.</t>
  </si>
  <si>
    <t>The system shall support review and validation of AP journal entries before posting to the General Ledger.</t>
  </si>
  <si>
    <t>The system shall automatically update purchase order balances, encumbrances, commitments, and invoice status when invoices are posted or paid, as applicable.</t>
  </si>
  <si>
    <t>Check, ACH, and Wire Processing</t>
  </si>
  <si>
    <t>The system shall support payment processing by check, ACH, wire, EFT, bank draft, or other CTRMA-authorized payment methods.</t>
  </si>
  <si>
    <t>The system shall support configurable approval workflows for payment runs and payment files based on payment method, amount, vendor, bank account, or other CTRMA-defined criteria.</t>
  </si>
  <si>
    <t>The system shall support multiple bank accounts and financial institutions for AP payment processing.</t>
  </si>
  <si>
    <t>The system shall support scheduled, off-cycle, manual, emergency, and recurring payment runs.</t>
  </si>
  <si>
    <t>The system shall support check printing, check numbering, check registers, voids, reissues, and duplicate/reprint controls.</t>
  </si>
  <si>
    <t>The system shall support secure ACH, EFT, wire, and bank draft file generation, approval, transmission, and audit tracking.</t>
  </si>
  <si>
    <t>The system shall support positive pay file creation, transmission, and reconciliation feedback processing.</t>
  </si>
  <si>
    <t>The system shall generate remittance advice with invoice-level payment detail and support electronic delivery to vendors.</t>
  </si>
  <si>
    <t>The system shall support tracking of cleared, outstanding, voided, stopped, reissued, and stale-dated payments.</t>
  </si>
  <si>
    <t>The system shall support payment reconciliation with bank files, check registers, ACH files, positive pay files, and General Ledger activity.</t>
  </si>
  <si>
    <t>The system shall allow voiding or reversal of payments with appropriate controls and the ability to reopen related invoices or purchase orders, as applicable.</t>
  </si>
  <si>
    <t>The system shall support stale-dated check tracking and related notifications based on CTRMA-defined aging thresholds.</t>
  </si>
  <si>
    <t>The system shall support unclaimed property reporting and related accounting entries, as applicable.</t>
  </si>
  <si>
    <t>The system shall support AP processing for trustee-related or debt service payments requiring additional General Ledger allocations, as applicable.</t>
  </si>
  <si>
    <t xml:space="preserve">The system shall support automated scheduling of payments based on vendor-defined payment terms (e.g., net terms, due date, discount date), invoice attributes, contract terms, or other CTRMA-defined criteria, including the ability to group, prioritize, and sequence payments within payment runs. </t>
  </si>
  <si>
    <t>Vendor Master File</t>
  </si>
  <si>
    <t>The system shall maintain a shared vendor master file across purchasing, accounts payable, contract management, and other CTRMA-defined modules.</t>
  </si>
  <si>
    <t>The system shall support vendor records with vendor number, legal name, DBA name, tax ID, contact information, remit-to addresses, banking information, payment terms, 1099 status, compliance attributes, and other CTRMA-defined fields.</t>
  </si>
  <si>
    <t>The system shall support multiple addresses, contacts, email addresses, payment methods, and remit-to locations per vendor.</t>
  </si>
  <si>
    <t>The system shall support vendor classifications, certifications, compliance flags, debarment status, HUB/DBE status, insurance status, and other CTRMA-defined vendor attributes, as applicable.</t>
  </si>
  <si>
    <t>The system shall allow miscellaneous, one-time, inactive, and limited-use vendors based on CTRMA-defined controls.</t>
  </si>
  <si>
    <t>The system shall support vendor search by vendor name, number, tax ID, contact, status, classification, certification, address, payment method, or other CTRMA-defined fields.</t>
  </si>
  <si>
    <t>The system shall support duplicate vendor detection based on name, address, TIN/EIN/SSN, banking information, or other CTRMA-defined matching criteria.</t>
  </si>
  <si>
    <t>The system shall support vendor merge functionality while preserving payment history, invoice history, compliance information, and audit history.</t>
  </si>
  <si>
    <t>The system shall support attachment of W-9s, insurance documents, certifications, banking documents, contracts, correspondence, and other CTRMA-defined vendor documents.</t>
  </si>
  <si>
    <t>The system shall support workflow approval for vendor setup and vendor changes based on field sensitivity, vendor type, payment method, banking changes, or other CTRMA-defined criteria.</t>
  </si>
  <si>
    <t>The system shall maintain an audit trail of vendor setup, vendor changes, approvals, banking changes, status changes, attachments, and duplicate/merge activity.</t>
  </si>
  <si>
    <t>The system shall support vendor payment terms, discounts, payment holds, payment method overrides, and separate check handling based on CTRMA-defined rules.</t>
  </si>
  <si>
    <t>The system shall track vendor year-to-date payments by calendar year, fiscal year, and user-defined reporting periods.</t>
  </si>
  <si>
    <t>The system shall support a secure vendor portal for vendor registration, profile updates, document submission, invoice submission, payment status inquiry, and vendor communications, as applicable.</t>
  </si>
  <si>
    <t>The system shall route vendor-submitted registration, profile, banking, W-9, COI, invoice, and compliance updates through CTRMA-defined approval workflows, as applicable.</t>
  </si>
  <si>
    <t>The system shall provide role-based access, multi-factor authentication, and audit tracking for vendor portal access and vendor-submitted changes, as applicable.</t>
  </si>
  <si>
    <t>The system shall allow vendors to view payment status, remittance details, invoice status, submitted documentation, and CTRMA responses, as applicable.</t>
  </si>
  <si>
    <t>Employee Reimbursements</t>
  </si>
  <si>
    <t>The system shall support employee expense reimbursements processed through Accounts Payable or Payroll based on CTRMA-defined policy.</t>
  </si>
  <si>
    <t>The system shall support electronic submission of reimbursement requests by employees, including expense type, business purpose, amount, funding source, project, account coding, and supporting receipts.</t>
  </si>
  <si>
    <t>The system shall support mobile or web-based receipt upload and attachment to reimbursement line items, as applicable.</t>
  </si>
  <si>
    <t>The system shall route reimbursement requests through approval workflows based on expense type, department, funding source, project, amount, or other CTRMA-defined criteria.</t>
  </si>
  <si>
    <t>The system shall support policy validations for reimbursements, including missing receipts, duplicate expenses, unauthorized expense types, submission deadlines, and other CTRMA-defined rules.</t>
  </si>
  <si>
    <t>The system shall support mileage and per diem calculations based on CTRMA-defined rates, imported rates, or user-entered values, as applicable.</t>
  </si>
  <si>
    <t>The system shall support payment of approved reimbursements by check, ACH, direct deposit, or other CTRMA-authorized payment methods.</t>
  </si>
  <si>
    <t>The system shall support reimbursement reporting by employee, department, expense type, project, funding source, approval status, and payment status.</t>
  </si>
  <si>
    <t>1099 Compliance and State Reporting</t>
  </si>
  <si>
    <t>The system shall support 1099 vendor setup, tracking, validation, reporting, and year-end processing based on applicable IRS requirements.</t>
  </si>
  <si>
    <t>The system shall support configuration of vendor 1099 eligibility, form type, box/line assignment, TIN, classification, and reportable payment status.</t>
  </si>
  <si>
    <t>The system shall track 1099-eligible transactions throughout the AP process and maintain year-to-date 1099 totals by vendor.</t>
  </si>
  <si>
    <t>The system shall support review, correction, override, and approval of 1099 data before filing, with audit tracking.</t>
  </si>
  <si>
    <t>The system shall generate 1099 forms, summary reports, exception reports, and electronic filing outputs in required formats.</t>
  </si>
  <si>
    <t>The system shall support 1099 print and mail processing, including the ability to use vendor-maintained 1099 form templates and produce the data files, forms, or outputs needed for third-party print and mail services.</t>
  </si>
  <si>
    <t>The system shall support corrected 1099s and maintain history of issued, corrected, and reissued 1099 forms.</t>
  </si>
  <si>
    <t>The system shall restrict access to 1099 and taxpayer data based on role-based security and maintain audit logs of access and changes.</t>
  </si>
  <si>
    <t>The system shall support AP reporting by vendor, invoice, payment, department, fund, account, project, contract, funding source, payment method, invoice status, approval status, and fiscal period.</t>
  </si>
  <si>
    <t>The system shall generate invoice aging, open invoice, paid invoice, payment register, scheduled payment, payment type summary, vendor payment history, and expenditure reports.</t>
  </si>
  <si>
    <t>The system shall generate approval workflow reports showing pending approvals, completed approvals, approvers, dates, thresholds, exceptions, and approval history.</t>
  </si>
  <si>
    <t>The system shall generate vendor master reports, including active vendors, inactive vendors, vendor classifications, vendor compliance attributes, payment methods, and vendor changes.</t>
  </si>
  <si>
    <t>The system shall support reconciliation reports for checks, ACH, positive pay, bank files, stale-dated checks, voided payments, and off-cycle payments.</t>
  </si>
  <si>
    <t>The system shall support reports for AP accruals, encumbrances, retainage, credit memos, payment holds, reimbursements, and 1099 activity.</t>
  </si>
  <si>
    <t>Accounts Receivable and Revenue Tracking</t>
  </si>
  <si>
    <t>AR.1</t>
  </si>
  <si>
    <t>The system shall support Accounts Receivable and revenue tracking functionality integrated with General Ledger, Cash Management, Project Financial Management, Reporting, and other CTRMA-defined modules or systems, as applicable.</t>
  </si>
  <si>
    <t>The system shall support tracking of invoices, receivables, revenue records, payments, adjustments, credits, refunds, and outstanding balances.</t>
  </si>
  <si>
    <t>The system shall support receivable tracking by fund, department, account, project, roadway, revenue source, customer/payor, invoice number, payment source, fiscal period, and other CTRMA-defined reporting dimensions.</t>
  </si>
  <si>
    <t>The system shall support configuration of receivable types, revenue codes, payment types, adjustment types, refund types, write-off types, and other CTRMA-defined classifications.</t>
  </si>
  <si>
    <t>The system shall support multiple Accounts Receivable control accounts mapped to CTRMA-defined General Ledger segments, funds, or organizational units.</t>
  </si>
  <si>
    <t>The system shall support import of invoice, billing, receivable, or revenue records from external systems using standard file formats, APIs, secure file transfer, or other vendor-supported integration methods.</t>
  </si>
  <si>
    <t>The system shall support import of invoices or receivable records from CTRMA-defined sources, including tolling systems, Pay-by-Mail vendors, interoperability settlement sources, project reimbursement sources, lease or agreement records, and other external systems, as applicable.</t>
  </si>
  <si>
    <t>The system shall validate imported invoice and receivable data for required fields, valid account coding, duplicate records, customer/payor information, invoice number, invoice date, amount, revenue source, and other CTRMA-defined business rules.</t>
  </si>
  <si>
    <t>The system shall generate exception reports for rejected, incomplete, duplicate, out-of-balance, or invalid invoice and receivable import records.</t>
  </si>
  <si>
    <t>The system shall support correction, approval, reprocessing, or rejection of imported invoice and receivable exceptions based on CTRMA-defined security and workflow controls.</t>
  </si>
  <si>
    <t>The system shall maintain an audit trail of invoice imports, validations, corrections, approvals, postings, reversals, and adjustments.</t>
  </si>
  <si>
    <t>Revenue Recognition and GL Posting</t>
  </si>
  <si>
    <t>The system shall support recording of revenue when earned, invoiced, imported, accrued, or otherwise recognized based on CTRMA-defined accounting rules.</t>
  </si>
  <si>
    <t>The system shall generate General Ledger journal entries for imported invoices, revenue records, receivables, payments, adjustments, refunds, write-offs, and other CTRMA-defined AR activity.</t>
  </si>
  <si>
    <t>The system shall support review, approval, and posting of AR and revenue-related journal entries based on CTRMA-defined workflow and security controls.</t>
  </si>
  <si>
    <t>The system shall support revenue allocation or distribution across multiple funds, accounts, projects, roadways, funding sources, or other CTRMA-defined reporting dimensions.</t>
  </si>
  <si>
    <t>The system shall support drill-down from posted revenue or receivable entries to source invoices, imported batches, payments, adjustments, supporting documentation, and reconciliation records.</t>
  </si>
  <si>
    <t>The system shall support recurring or scheduled revenue entries for recurring receivables, leases, reimbursements, interest income, or other CTRMA-defined revenue streams, as applicable.</t>
  </si>
  <si>
    <t>Receivable Tracking and Aging</t>
  </si>
  <si>
    <t>The system shall maintain open receivable balances by invoice, customer/payor, revenue source, fund, project, roadway, fiscal period, and other CTRMA-defined criteria.</t>
  </si>
  <si>
    <t>The system shall track invoice status, including imported, pending review, posted, partially paid, paid, adjusted, credited, written off, cancelled, and other CTRMA-defined statuses.</t>
  </si>
  <si>
    <t>The system shall support aging of outstanding receivables using CTRMA-defined aging buckets and reporting rules.</t>
  </si>
  <si>
    <t>The system shall support inquiry into invoice history, payment history, outstanding balance, adjustment history, and related source records.</t>
  </si>
  <si>
    <t>The system shall prevent unauthorized modification or cancellation of posted receivables without appropriate approval, reason codes, and audit tracking.</t>
  </si>
  <si>
    <t>The system shall support attachment of supporting documentation to invoices, receivables, adjustments, credits, refunds, and write-offs.</t>
  </si>
  <si>
    <t>Payment Import, Application, and Reconciliation</t>
  </si>
  <si>
    <t>The system shall support import or entry of payments from external sources, including bank files, payment processors, lockbox and ACH activity, and other CTRMA-defined payment sources.</t>
  </si>
  <si>
    <t>The system shall support application of payments to specific invoices, receivable records, revenue batches, settlement records, or miscellaneous receivable activity.</t>
  </si>
  <si>
    <t>The system shall support partial payments, overpayments, underpayments, unapplied payments, credits, and payment reallocations based on CTRMA-defined business rules.</t>
  </si>
  <si>
    <t>The system shall support automatic or user-assisted payment matching based on invoice number, customer/payor, amount, date, batch number, transaction ID, source system, payment reference, or other CTRMA-defined matching criteria.</t>
  </si>
  <si>
    <t>Desire</t>
  </si>
  <si>
    <t>The system shall identify unmatched, duplicate, reversed, voided, adjusted, short-paid, overpaid, or anomalous payment transactions during reconciliation.</t>
  </si>
  <si>
    <t>The system shall support correction, reclassification, reapplication, reversal, or adjustment of payments with approval controls and audit history.</t>
  </si>
  <si>
    <t>The system shall support deposit tracking by bank account, payment method, revenue source, batch, fiscal period, and other CTRMA-defined criteria.</t>
  </si>
  <si>
    <t>The system shall provide a secure customer/payor portal that allows users to view invoices, outstanding balances, payment history, and make payments electronically using CTRMA-approved payment methods, with real-time updates to receivable records and audit tracking.</t>
  </si>
  <si>
    <t>Adjustments, Credits, Refunds, and Write-Offs</t>
  </si>
  <si>
    <t>The system shall support adjustments, credits, reallocations, refunds, and write-offs with CTRMA-defined reason codes, approval workflows, supporting documentation, and audit tracking.</t>
  </si>
  <si>
    <t>The system shall generate General Ledger entries for approved adjustments, credits, refunds, write-offs, and reallocations.</t>
  </si>
  <si>
    <t>The system shall support tracking of credit balances, unapplied payments, outstanding refunds, and receivable adjustments.</t>
  </si>
  <si>
    <t>The system shall support reporting of write-offs, adjustments, credits, refunds, and unresolved payment exceptions by revenue source, fund, project, invoice, customer/payor, and fiscal period.</t>
  </si>
  <si>
    <t>Reporting, Dashboards, and Audit</t>
  </si>
  <si>
    <t>The system shall provide standard and user-configurable AR, revenue, payment, reconciliation, and receivable reports based on role-based permissions.</t>
  </si>
  <si>
    <t>The system shall support reporting by invoice number, customer/payor, revenue source, roadway, fund, department, account, project, payment method, settlement type, fiscal period, and other CTRMA-defined criteria.</t>
  </si>
  <si>
    <t>The system shall generate reports for imported invoices, posted receivables, open receivables, aged receivables, payment activity, deposits, adjustments, refunds, write-offs, and reconciliation exceptions.</t>
  </si>
  <si>
    <t>The system shall support audit-ready reporting for invoice imports, receivable balances, revenue recognition, payment application, reconciliation records, journal entries, supporting documentation, and approval history.</t>
  </si>
  <si>
    <t>The system shall support dashboard views for revenue trends, imported invoice status, open receivables, payment reconciliation status, outstanding exceptions, credit balances, and other CTRMA-defined metrics.</t>
  </si>
  <si>
    <t>The system shall support export of AR, revenue, payment, and reconciliation data to Excel, CSV, PDF, Power BI, or other CTRMA-defined formats.</t>
  </si>
  <si>
    <t>The system shall support reporting and analysis capabilities to compare debt obligations to revenue streams (e.g., toll and road revenue), including the ability to evaluate coverage ratios, trends, and financial performance metrics across funds, projects, and fiscal periods.</t>
  </si>
  <si>
    <t>Debt and Financing Master Data</t>
  </si>
  <si>
    <t>DB.1</t>
  </si>
  <si>
    <t>The system shall have the ability to support tracking and management of debt, bond, loan, lease, SBITA, and other financing obligations.</t>
  </si>
  <si>
    <t>The system shall have the ability to maintain a master record for each debt or financing instrument, including bond series, loan number, issuance date, maturity date, par amount, interest rate, term, financing type, trustee, paying agent, and related project or funding purpose.</t>
  </si>
  <si>
    <t>The system shall have the ability to support tracking of multiple debt instruments, including revenue bonds, refunding bonds, notes, internal advances, operating lease agreements, TIFIA loans, SBITAs, and other agency-defined debt sources.</t>
  </si>
  <si>
    <t>The system shall have the ability to support association of debt instruments with funds, projects, programs, roadways, trustee accounts, reserve accounts, departments, and other agency-defined reporting dimensions.</t>
  </si>
  <si>
    <t>The system shall have the ability to support user-configurable fields to track debt and financing attributes specific to the agency’s reporting, compliance, and management needs.</t>
  </si>
  <si>
    <t>Debt Service, Amortization, and Accounting</t>
  </si>
  <si>
    <t>The system shall have the ability to support tracking and reporting of principal balances, interest payments, accrued interest, premiums, discounts, issuance costs, amortization, and related debt accounting activity.</t>
  </si>
  <si>
    <t>The system shall have the ability to support creation and maintenance of debt service schedules, including principal, interest, fees, reserve requirements, and other scheduled payment obligations.</t>
  </si>
  <si>
    <t>The system shall report annual debt service, including principal and interest, for all future years by fund, debt instrument, project, financing source, and other agency-defined reporting dimensions.</t>
  </si>
  <si>
    <t>The system shall have the ability to support recurring journal entries for debt service, amortization, interest expense, premium or discount amortization, trustee activity, and other financing-related accounting entries.</t>
  </si>
  <si>
    <t>The system shall have the ability to generate or support journal entries to the General Ledger for debt service activity, trustee transactions, interest income, amortization, and related financing activity.</t>
  </si>
  <si>
    <t>The system shall allow designation and recording of prepayment, early call, cancellation, defeasance, or refunding activity for individual debts, including tracking of board authorization, legal reference, or other supporting documentation, as applicable.</t>
  </si>
  <si>
    <t>The system shall have the ability to support tracking of refunded and refunding debt, including prior bond series, new bond series, economic savings, present value savings, escrow accounts and related accounting entries.</t>
  </si>
  <si>
    <t>The system shall have the ability to support tracking of financing-related fees, including trustee fees, paying agent fees, financial advisor fees, bond counsel fees, underwriter costs, issuance costs, and other agency-defined costs.</t>
  </si>
  <si>
    <t>The system shall have the ability to support compliance with applicable GASB requirements for debt, leases, SBITAs, amortization, disclosures, and financial reporting, as applicable.</t>
  </si>
  <si>
    <t>The system shall have the ability to support the recording, tracking, and reporting of lease obligations and Subscription-Based Information Technology Arrangements in compliance with GASB Statement No. 87 and GASB Statement No. 96.</t>
  </si>
  <si>
    <t>Trustee, Restricted Fund, and Proceeds Management</t>
  </si>
  <si>
    <t>The system shall have the ability to support tracking of bond proceeds, restricted funds, debt service funds, debt service reserve funds, construction funds, clearing accounts, trustee-held accounts, and other agency-defined accounts.</t>
  </si>
  <si>
    <t>The system shall have the ability to support allocation and distribution of bond proceeds across multiple funds, including construction funds, debt service funds, reserve funds, clearing accounts, and other agency-defined categories.</t>
  </si>
  <si>
    <t>The system shall have the ability to support reconciliation of debt-related activity to trustee statements, bank statements, amortization schedules, external financial advisor schedules, and other supporting documentation.</t>
  </si>
  <si>
    <t>The system shall have the ability to support tracking of investment or cash activity associated with trustee-held accounts, including book value, market value, interest earned, maturity date, account classification, and related activity, as applicable.</t>
  </si>
  <si>
    <t>The system shall have the ability to support reconciliation of trustee-held investment or cash activity to external statements and related General Ledger activity.</t>
  </si>
  <si>
    <t>The system shall have the ability to support reporting of interest income, investment earnings, or trustee-held fund activity associated with bond proceeds, reserve funds, restricted accounts, and other agency-defined accounts.</t>
  </si>
  <si>
    <t>The system shall have the ability to support allocation of interest based on user-defined periods.</t>
  </si>
  <si>
    <t>The system shall have the ability to support tracking of investment earnings or interest allocations by fund, trustee account, project, financing source, or other agency-defined reporting dimension, as applicable.</t>
  </si>
  <si>
    <t>The system shall have the ability to support management and reporting of investment and debt schedules, including upcoming maturities, interest payments, principal payments, and other scheduled obligations.</t>
  </si>
  <si>
    <t>Compliance, Disclosure, and Document Management</t>
  </si>
  <si>
    <t>The system shall configure automated reminders and in-system alerts for upcoming debt payments based on agency-defined dates or triggers, including email, dashboard, or task queue notifications.</t>
  </si>
  <si>
    <t>The system shall have the ability to support automated reminders, alerts, and task notifications for trustee reporting deadlines, covenant monitoring dates, disclosure deadlines, arbitrage reporting deadlines, and other compliance requirements.</t>
  </si>
  <si>
    <t>The system shall have the ability to support file attachments to individual debt obligations, allowing users to upload and associate documents such as bond transcripts, official statements, resolutions, bond covenants, trustee statements, amortization schedules, continuing disclosure filings, legal documents, and related correspondence.</t>
  </si>
  <si>
    <t>The system shall have the ability to support tracking of bond covenants, lender requirements, reserve requirements, coverage ratios, and other compliance obligations associated with debt instruments.</t>
  </si>
  <si>
    <t xml:space="preserve">The system shall support tracking and incorporation of revenue projections, traffic and revenue study outputs, and financial models used to evaluate debt issuance feasibility and ensure ongoing compliance with bond covenants, including CTRMA-defined revenue projection and traffic and revenue review processes. </t>
  </si>
  <si>
    <t>The system shall provide a detailed expenditure report for arbitrage reporting.</t>
  </si>
  <si>
    <t>The system shall have the ability to support tracking of arbitrage rebate reporting requirements, including expenditure activity, investment earnings, calculation periods, reporting deadlines, and supporting documentation.</t>
  </si>
  <si>
    <t>The system shall have the ability to support reporting for SEC continuing disclosure requirements, including financial, operational, and debt-related information needed for required filings.</t>
  </si>
  <si>
    <t>The system shall have the ability to support tracking and reporting of TIFIA loan requirements, including repayment schedules, compliance obligations, reporting deadlines, and supporting documentation.</t>
  </si>
  <si>
    <t>The system shall have the ability to support role-based access controls for debt, bond, financing, trustee, and compliance information.</t>
  </si>
  <si>
    <t>The system shall maintain an audit trail of changes to debt records, payment schedules, accounting entries, compliance data, and related attachments.</t>
  </si>
  <si>
    <t>Forecasting, Dashboards, and Management Reporting</t>
  </si>
  <si>
    <t>The system shall have the ability to support forecasting of cash flow and cash requirements associated with debt service, capital funding needs, trustee account activity, restricted proceeds, and other financing-related obligations.</t>
  </si>
  <si>
    <t>The system shall have the ability to support reporting by bond series, loan, fund, project, roadway, trustee account, financing source, maturity date, payment date, and other agency-defined criteria.</t>
  </si>
  <si>
    <t>The system shall provide dashboard and reporting capabilities for outstanding principal, upcoming debt service, restricted cash balances, trustee account activity, covenant status, compliance deadlines, and debt portfolio summary information.</t>
  </si>
  <si>
    <t>The system shall have the ability to support cash flow forecasts, trend analyses, and annual principal and interest summaries by fund, project, financing source, department, and other agency-defined reporting dimensions.</t>
  </si>
  <si>
    <t>The system shall provide cash flow and cash requirements forecasting.</t>
  </si>
  <si>
    <t>The system shall provide graphing for debt by month, by quarter, and by year.</t>
  </si>
  <si>
    <t>The system shall have the ability to support historical reporting and trend analysis for debt balances, debt service, interest expense, restricted funds, trustee balances, and financing-related cash flow.</t>
  </si>
  <si>
    <t>The system shall have the ability to support board reporting needs related to debt, bond proceeds, restricted funds, trustee accounts, financing activity, debt service, and compliance status.</t>
  </si>
  <si>
    <t>The system shall have the ability to support audit reporting for debt and financing activity, including supporting schedules, reconciliations, account balances, journal entry detail, and attached source documentation.</t>
  </si>
  <si>
    <t>The system shall allow users to configure custom report templates using any combination of debt fields and schedule recurring delivery daily, monthly, quarterly, annually, or on another agency-defined basis in Excel, PDF, CSV, or HTML formats.</t>
  </si>
  <si>
    <t>Integration, Import/Export, and External Data</t>
  </si>
  <si>
    <t>The system shall integrate with third-party debt management, trustee, banking, or financial advisor systems for automated updates, audit reconciliation, and compliance reporting, as applicable.</t>
  </si>
  <si>
    <t>The system shall have the ability to support import of trustee statement data, debt service schedules, amortization schedules, investment activity, and other financing-related data through configurable import tools or interfaces.</t>
  </si>
  <si>
    <t>The system shall have the ability to support export of debt, bond, trustee, and financing data to Excel, PDF, CSV, or other agency-defined reporting formats.</t>
  </si>
  <si>
    <t>The system shall have to ability to support tracking and management of the full debt issuance lifecycle, including planning, authorization, coordination activities, offering preparation, sale, and closing, with configurable milestones and associated documentation.</t>
  </si>
  <si>
    <t>The system shall have the ability to support tracking of bond issuance activities, including key milestones, participants, authorization dates, sale dates, closing dates, proceeds received, and related documentation.</t>
  </si>
  <si>
    <t>CA.1</t>
  </si>
  <si>
    <t>The system shall provide a Capital Asset Accounting module fully integrated with General Ledger, Budgeting, Purchasing, Accounts Payable, Projects, and Grants to support CTRMA’s enterprise asset accounting, capitalization, and reporting requirements.</t>
  </si>
  <si>
    <t>The system shall allow CTRMA users to select General Ledger accounts for asset creation based on asset type and provide drill‑down access to related purchase orders, invoices, checks, and vendor records.</t>
  </si>
  <si>
    <t>The system shall allow authorized CTRMA users to review and validate capital asset journal entries prior to posting to the General Ledger, supporting internal controls and audit review.</t>
  </si>
  <si>
    <t>The system shall support automatic capitalization and transfer of Construction‑in‑Progress (CIP) costs to capital asset records and appropriate General Ledger accounts based on CTRMA‑defined asset classifications.</t>
  </si>
  <si>
    <t>The system shall accumulate and track capital expenditures for multi‑year construction and infrastructure projects that are not yet placed into service, supporting CTRMA’s long‑duration capital delivery model.</t>
  </si>
  <si>
    <t>The system shall support tracking of capital assets funded in whole or in part by cash, grants, or debt, including capture of funding source metadata required for CTRMA audit, grant compliance, and bond reporting.</t>
  </si>
  <si>
    <t>The system shall support accounting‑side tracking of leased capital assets, including payment schedules, capitalization attributes, and lifecycle information, in compliance with applicable GASB standards (e.g., GASB 87).</t>
  </si>
  <si>
    <t xml:space="preserve">	The system shall support value adjustments for capital assets due to improvements, damage, replacements, or write-downs, with audit tracking. </t>
  </si>
  <si>
    <t>The system shall support automated and manual identification of capital assets at the time of requisition, purchase order, or invoice, based on CTRMA‑defined capitalization thresholds and account codes, with configurable approval workflows.</t>
  </si>
  <si>
    <t>The system shall support CTRMA‑defined thresholds for classifying and tracking both capital and non‑capital assets, ensuring consistent accounting treatment.</t>
  </si>
  <si>
    <t>The system shall support accounting‑side tracking of high‑value non‑capital assets (e.g., tablets, tools, specialized equipment) for audit trails and internal control reporting, while operational tracking resides in an external EAM system if applicable.</t>
  </si>
  <si>
    <t>The system shall support reclassification, deactivation, or removal of asset designation based on CTRMA‑defined business rules, with full audit logging.</t>
  </si>
  <si>
    <t>The system shall automatically populate capital asset records using purchasing and AP data, minimizing duplicate data entry and reducing CTRMA administrative effort.</t>
  </si>
  <si>
    <t>The system shall support recognition and capitalization of assets acquired through grants, developer contributions, or other third‑party sources relevant to CTRMA infrastructure development.</t>
  </si>
  <si>
    <t>The system shall record the original acquisition cost of assets and maintain an audit history of changes.</t>
  </si>
  <si>
    <t>The system shall store and maintain salvage values for each capital asset.</t>
  </si>
  <si>
    <t xml:space="preserve">The system shall support user-defined rules to estimate or recalculate asset replacement costs. </t>
  </si>
  <si>
    <t>The system shall allow updates to asset metadata based on CTRMA‑defined criteria and enforce role‑based security controls.</t>
  </si>
  <si>
    <t xml:space="preserve">	The system shall automatically update the asset register from AP invoice entry when appropriate, with configurable validation and approval workflows.</t>
  </si>
  <si>
    <t>The system shall support both standard single‑asset tracking and parent‑child asset hierarchies to represent complex CTRMA infrastructure assets (e.g., roadway corridors, interchanges, toll systems).</t>
  </si>
  <si>
    <t>The system shall allow for unlimited different active parent assets.</t>
  </si>
  <si>
    <t>The system shall support parent‑child asset relationships, allowing assets to be retired, disposed, or depreciated independently or in coordination with related assets.</t>
  </si>
  <si>
    <t>The system shall allow child assets to be automatically or optionally retired or inactivated when a parent asset is retired or fully depreciated, with CTRMA‑configurable override options.</t>
  </si>
  <si>
    <t>The system shall allow designation of financial relationships between linked assets to support consolidated depreciation, valuation, and audit reporting for CTRMA infrastructure components.</t>
  </si>
  <si>
    <t>The system shall support multiple asset disposal methods (e.g., sale, donation, trade‑in, abandonment, scrap) with CTRMA‑defined disposal reasons and workflows.</t>
  </si>
  <si>
    <t xml:space="preserve">The system shall support disposal workflows that can be customizable by disposal type. </t>
  </si>
  <si>
    <t>The system shall capture key disposal data including condition, disposal date, method, cost, proceeds, reason, and associated General Ledger entries.</t>
  </si>
  <si>
    <t>The system shall automatically assign unique system-generated asset numbers and support CTRMA-defined rules for either system-generated or manually assigned asset numbers.</t>
  </si>
  <si>
    <t>The system shall allow creation of new asset records by copying existing assets or using predefined asset templates, supporting at least 25 configurable templates aligned to CTRMA asset categories.</t>
  </si>
  <si>
    <t>The system shall support the establishment of user-defined asset categories and classes, allowing up to at least 99 different asset classes per category. At a minimum, the system shall support the following asset categories:
   •  Buildings and improvements
   •  Land and land improvements
   •  Infrastructure (e.g., roadways)
   •  Intangibles (e.g., software)
   •  Streets and sidewalks
   •  Construction in progress
   •  Other, CTRMA-defined</t>
  </si>
  <si>
    <t>The system shall maintain a comprehensive set of asset data attributes to support tracking, valuation, and lifecycle management. At a minimum, the system shall capture and store the following categories of asset information:</t>
  </si>
  <si>
    <t>The system shall support componentization of capital assets, allowing CTRMA to separately track and depreciate significant asset components (e.g., roadway surface, structures, systems) while maintaining linkage to the parent asset.</t>
  </si>
  <si>
    <t>The system shall support impairment tracking and reporting of capital assets in accordance with applicable GASB standards, including identification, measurement, and recognition of impairment losses with full audit traceability.</t>
  </si>
  <si>
    <t>The system shall support reconciliation of the capital asset subledger to the General Ledger, including automated balancing controls, exception reporting, and audit-ready reconciliation documentation.</t>
  </si>
  <si>
    <t>The system shall support tracking of Construction-in-Progress (CIP) balances by project phase, funding source, and fiscal period, with the ability to report life-to-date and year-to-date activity.</t>
  </si>
  <si>
    <t>Depreciation</t>
  </si>
  <si>
    <t xml:space="preserve">The system shall support the ability to capture depreciation balance at the date of transfer or disposal. </t>
  </si>
  <si>
    <t>The system shall provide depreciation calculation results for user defined periods of time.</t>
  </si>
  <si>
    <t>The system shall support the ability to report depreciation, sortable by existing fields such as by asset, type, general ledger account code or any other field in the asset record.</t>
  </si>
  <si>
    <t>The system shall support depreciation forecasting by department, fund, asset class, or project, including current‑year and multi‑year projections to support CTRMA long‑range financial and capital planning.</t>
  </si>
  <si>
    <t>The system shall support default to straight line depreciation.</t>
  </si>
  <si>
    <t>The system shall allow a user to configure the date of depreciation calculation (i.e., half year in the year of acquisition/disposal, half month, etc.)</t>
  </si>
  <si>
    <t>The system shall support the ability to set standard and user-controlled depreciation methods with the ability to change the standard method.</t>
  </si>
  <si>
    <t>The system shall support back‑calculation of depreciation to the original acquisition date when required for corrections or audit adjustments.</t>
  </si>
  <si>
    <t>The system shall recalculate depreciation based on changes made to asset criteria (including changes made to original acquisition date).</t>
  </si>
  <si>
    <t>The system shall allow users to update or change depreciation information for a group of assets with appropriate security permissions.</t>
  </si>
  <si>
    <t>The system shall support linkage of depreciation calculations to the appropriate depreciation expense account(s) defined in the general ledger.</t>
  </si>
  <si>
    <t>The system shall provide an automatic calculation of depreciation changes at period end.</t>
  </si>
  <si>
    <t>The system shall automatically flag assets approaching the end of their useful life based on CTRMA‑defined depreciation schedules and notify appropriate financial users for disposition and replacement planning.</t>
  </si>
  <si>
    <t>The system shall support tracking and reporting of financial asset lifecycle events relevant to accounting, including capitalization, depreciation, and disposal. Detailed operational lifecycle tracking shall be maintained within CTRMA’s Enterprise Asset Management (EAM) system, where applicable.</t>
  </si>
  <si>
    <t>The system shall generate disposal reports that include disposal date, method, asset value at time of disposal, depreciation to date, and gain/loss accounting impacts.</t>
  </si>
  <si>
    <t>The system shall generate both standard (canned) and ad hoc reports on additions, transfers, disposals, depreciation, and other lifecycle events by asset, GL code, or department.</t>
  </si>
  <si>
    <t>The system shall generate depreciation reports and forecasts, sortable by department, asset class, useful life, or custom criteria, and include audit-ready breakdowns per GASB/ACFR guidelines.</t>
  </si>
  <si>
    <t>The system shall generate valuation summaries for all capital assets, including original cost, accumulated depreciation, net book value, and estimated replacement cost.</t>
  </si>
  <si>
    <t>PU.1</t>
  </si>
  <si>
    <t>The system shall support procurement and sourcing functionality integrated with General Ledger, Budgeting, Accounts Payable, Project Financial Management, Contract Management, Vendor Management, and other CTRMA-defined modules or systems, as applicable.</t>
  </si>
  <si>
    <t>The system shall support role-based access for procurement setup, requisition entry, purchase order creation, approvals, receiving, sourcing, contract linkage, reporting, and administration.</t>
  </si>
  <si>
    <t>The system shall support attachment, storage, search, and retrieval of supporting procurement documents, including quotes, approvals, specifications, solicitations, purchase orders, invoices, receiving documents, and related correspondence.</t>
  </si>
  <si>
    <t>The system shall provide drill-down and drill-through visibility from procurement transactions to related requisitions, purchase orders, invoices, payments, vendors, contracts, projects, and supporting documentation.</t>
  </si>
  <si>
    <t>The system shall support enterprise-wide visibility into procurement transaction status based on user permissions.</t>
  </si>
  <si>
    <t>The system shall support CTRMA-defined procurement types, including open-market purchase, quote-based purchase, formal solicitation, cooperative purchase, sole source, emergency purchase, blanket purchase order, and other agency-defined types.</t>
  </si>
  <si>
    <t>The system shall support configurable procurement rules, documentation requirements, workflow routing, and approval thresholds based on procurement type, dollar amount, department, project, funding source, or other CTRMA-defined criteria.</t>
  </si>
  <si>
    <t>The system shall support tracking of procurements requiring Board approval, including agenda submission, approval date, action taken, and final outcome.</t>
  </si>
  <si>
    <t>The system shall support identification and reporting of cooperative purchasing sources, including contract references, pricing tiers, expiration dates, and CTRMA eligibility.</t>
  </si>
  <si>
    <t>The system shall support emergency procurement processing with CTRMA-defined approvals, justification, required documentation, notifications, and audit tracking.</t>
  </si>
  <si>
    <t>The system shall maintain CTRMA-defined purchasing authority thresholds and generate warnings, approvals, or blocks when requests exceed authorized limits.</t>
  </si>
  <si>
    <t>The system shall support procurement threshold monitoring based on cumulative vendor spending, transaction type, fiscal year, project, contract, or other CTRMA-defined criteria.</t>
  </si>
  <si>
    <t>The system shall support validation of available budget before requisition submission, purchase order approval, purchase order modification, or other CTRMA-defined procurement events.</t>
  </si>
  <si>
    <t>The system shall display available budget, committed amounts, encumbrances, and remaining budget during procurement entry and approval, as applicable.</t>
  </si>
  <si>
    <t>The system shall support budget controls by fund, department, account, project, contract, funding source, or other CTRMA-defined reporting dimensions.</t>
  </si>
  <si>
    <t>The system shall support warnings, hard stops, or authorized overrides when procurement activity exceeds available budget, contract limits, project limits, or approval thresholds.</t>
  </si>
  <si>
    <t>The system shall support pre-encumbrance of funds upon requisition entry, as applicable.</t>
  </si>
  <si>
    <t>The system shall support encumbrance of funds upon purchase order approval, as applicable.</t>
  </si>
  <si>
    <t>The system shall relieve or adjust encumbrances when purchase orders are modified, partially received, invoiced, closed, cancelled, or rolled forward.</t>
  </si>
  <si>
    <t>The system shall provide encumbrance and commitment reporting by requisition, purchase order, vendor, contract, project, fund, department, account, and fiscal year.</t>
  </si>
  <si>
    <t>Requisitions</t>
  </si>
  <si>
    <t>The system shall support decentralized entry of purchase requisitions by authorized CTRMA departments and users.</t>
  </si>
  <si>
    <t>The system shall support electronic requisition workflows, including save, submit, return, approve, reject, revise, cancel, and close actions.</t>
  </si>
  <si>
    <t>The system shall automatically assign unique requisition numbers based on CTRMA-defined numbering rules.</t>
  </si>
  <si>
    <t>The system shall allow authorized users to copy an existing requisition or use a template to create a new requisition.</t>
  </si>
  <si>
    <t>The system shall support recurring requisitions, as applicable.</t>
  </si>
  <si>
    <t>The system shall capture key requisition details, including requestor, department, date, description, quantity, unit of measure, unit price, extended price, vendor, delivery information, comments, and other CTRMA-defined fields.</t>
  </si>
  <si>
    <t>The system shall allow requisitions to be submitted when the vendor is unknown, subject to CTRMA-defined rules.</t>
  </si>
  <si>
    <t>The system shall support multiple accounting distributions on requisitions, including split coding by fund, department, account, project, contract, funding source, or other CTRMA-defined dimensions.</t>
  </si>
  <si>
    <t>The system shall support attachment of quotes, specifications, justifications, approvals, and other supporting documentation to requisitions.</t>
  </si>
  <si>
    <t>The system shall support requisition status tracking, including draft, submitted, under review, approved, rejected, returned, converted to purchase order, closed, cancelled, and other CTRMA-defined statuses.</t>
  </si>
  <si>
    <t>The system shall support requisition reporting by requestor, department, vendor, procurement type, status, dollar amount, project, funding source, approval status, and fiscal year.</t>
  </si>
  <si>
    <t>The system shall allow authorized users to export requisitions and supporting documentation to PDF, Excel, or other CTRMA-defined formats.</t>
  </si>
  <si>
    <t>The system shall route requisitions for approval based on amount, department, fund, account, project, procurement type, vendor, funding source, or other CTRMA-defined criteria.</t>
  </si>
  <si>
    <t>The system shall support electronic notifications for approval actions, rejected items, returned items, revised items, and completed approvals.</t>
  </si>
  <si>
    <t>The system shall support escalation, delegation, proxy approval, and alternate approver functionality.</t>
  </si>
  <si>
    <t>The system shall allow approvers to review requisition detail, budget impact, procurement type, supporting documents, comments, and approval history before approving.</t>
  </si>
  <si>
    <t>The system shall maintain a complete audit trail of requisition creation, modification, submission, routing, approval, rejection, return, conversion, and cancellation.</t>
  </si>
  <si>
    <t>The system shall support procurement staff review of requisitions prior to purchase order creation, as applicable.</t>
  </si>
  <si>
    <t>The system shall support assignment of requisitions to purchasing staff, buyer roles, or procurement work queues, as applicable.</t>
  </si>
  <si>
    <t>The system shall provide dashboards or work queues showing pending, approved, returned, overdue, emergency, and exception-based requisitions.</t>
  </si>
  <si>
    <t>Purchase Orders</t>
  </si>
  <si>
    <t>The system shall convert approved requisitions into purchase orders while retaining supporting documentation, comments, accounting distributions, approvals, and audit history.</t>
  </si>
  <si>
    <t>The system shall support purchase order creation without a requisition when authorized by CTRMA-defined permissions and business rules.</t>
  </si>
  <si>
    <t>The system shall automatically assign unique purchase order numbers based on CTRMA-defined numbering rules.</t>
  </si>
  <si>
    <t>The system shall require valid vendor information prior to purchase order issuance, unless otherwise authorized by CTRMA-defined controls.</t>
  </si>
  <si>
    <t>The system shall support purchase order line items with descriptions, quantities, units of measure, unit prices, extended prices, delivery information, accounting distributions, and other CTRMA-defined fields.</t>
  </si>
  <si>
    <t>The system shall support split coding of purchase orders and line items across multiple funds, departments, accounts, projects, contracts, funding sources, and other CTRMA-defined dimensions.</t>
  </si>
  <si>
    <t>The system shall support purchase order types, including standard, blanket, standing/open order, emergency, cooperative, project-related, and other CTRMA-defined purchase order types.</t>
  </si>
  <si>
    <t>The system shall support blanket purchase orders with CTRMA-defined limits, usage tracking, expiration dates, and encumbrance rules.</t>
  </si>
  <si>
    <t>The system shall support purchase order modifications, amendments, change orders, cancellations, voids, closures, and re-openings based on CTRMA-defined permissions and workflows.</t>
  </si>
  <si>
    <t>The system shall maintain version history and audit trails for purchase order changes, including date, user, reason, prior value, new value, approval history, and supporting documentation.</t>
  </si>
  <si>
    <t>The system shall support electronic distribution of purchase orders to vendors and requestors, including selected attachments and confirmation of transmission, as applicable.</t>
  </si>
  <si>
    <t>The system shall support reprinting or re-emailing purchase orders with clear identification of copies, duplicates, or revised versions.</t>
  </si>
  <si>
    <t>The system shall support inclusion of CTRMA-defined terms and conditions on purchase orders.</t>
  </si>
  <si>
    <t>The system shall support year-end purchase order carryforward, closure, or cancellation based on CTRMA-defined rules.</t>
  </si>
  <si>
    <t>The system shall support purchase order reporting by vendor, department, project, contract, fund, status, fiscal year, encumbrance balance, and other CTRMA-defined criteria.</t>
  </si>
  <si>
    <t>The system shall support matching of Accounts Payable invoices to purchase orders based on CTRMA-defined matching rules.</t>
  </si>
  <si>
    <t>The system shall support two-way or three-way matching for purchase orders, receipts, invoices, and supporting documentation, as applicable.</t>
  </si>
  <si>
    <t>The system shall support receiving of goods and services by authorized users.</t>
  </si>
  <si>
    <t>The system shall support partial receiving by quantity, dollar amount, line item, service period, milestone, or other CTRMA-defined criteria.</t>
  </si>
  <si>
    <t>The system shall support receipt status tracking, including received, partially received, backordered, rejected, returned, damaged, cancelled, and other CTRMA-defined statuses.</t>
  </si>
  <si>
    <t>The system shall support attachment of packing slips, delivery documentation, proof of receipt, service acceptance, and other receiving documentation.</t>
  </si>
  <si>
    <t>The system shall notify appropriate users when goods or services are received, rejected, damaged, incomplete, or otherwise require follow-up.</t>
  </si>
  <si>
    <t>The system shall support visibility into purchase order receipt status, invoice status, payment status, remaining balance, and related exceptions.</t>
  </si>
  <si>
    <t>The system shall update purchase order balances and encumbrances based on receipts, invoices, payments, cancellations, and closures, as applicable.</t>
  </si>
  <si>
    <t>The system shall support receiving and matching reports by purchase order, vendor, project, department, receipt status, invoice status, and fiscal year.</t>
  </si>
  <si>
    <t>Purchasing (P-Cards) / Corporate Card (C-Card)</t>
  </si>
  <si>
    <t>The system shall support import or entry of purchasing card, corporate card, or other card-based transaction activity, as applicable.</t>
  </si>
  <si>
    <t>The system shall support coding of card transactions to General Ledger accounts, departments, projects, funding sources, and other CTRMA-defined dimensions.</t>
  </si>
  <si>
    <t>The system shall support attachment of receipts and supporting documentation to card transactions.</t>
  </si>
  <si>
    <t>The system shall route card transactions through CTRMA-defined review and approval workflows prior to posting, as applicable.</t>
  </si>
  <si>
    <t>The system shall support reconciliation of card transactions to card statements, bank files, vendor records, and General Ledger activity.</t>
  </si>
  <si>
    <t>The system shall support exception reporting for missing receipts, missing coding, policy exceptions, disputed transactions, and unapproved transactions.</t>
  </si>
  <si>
    <t>The system shall support reporting of card activity by cardholder, department, vendor, merchant, project, account, transaction date, approval status, and fiscal year.</t>
  </si>
  <si>
    <t>Bid Management</t>
  </si>
  <si>
    <t>The system shall support tracking of CTRMA-defined solicitation types, including RFIs, RFQs, RFPs, IFBs, RFOs, quotes, and other procurement methods.</t>
  </si>
  <si>
    <t>The system shall support internal tracking of solicitation milestones, including planning, approval to issue, advertisement, questions deadline, addenda, submission deadline, evaluation, award, and closeout.</t>
  </si>
  <si>
    <t>The system shall support attachment and storage of solicitation documents, addenda, evaluation materials, award recommendations, bid tabulations, and related documentation.</t>
  </si>
  <si>
    <t>The system shall support workflow for internal review and approval before a solicitation is issued and before an award is finalized.</t>
  </si>
  <si>
    <t>The system shall support tracking of vendor responses, including vendor name, submission date, amount, status, and other CTRMA-defined fields.</t>
  </si>
  <si>
    <t>The system shall support tracking of evaluation committee members, scores, comments, recommendations, and award decisions, as applicable.</t>
  </si>
  <si>
    <t>The system shall support bid or solicitation status tracking, including draft, issued, under evaluation, awarded, cancelled, closed, expired, and other CTRMA-defined statuses.</t>
  </si>
  <si>
    <t>The system shall support integration, import, export, or document linkage with external bid management platforms used by CTRMA, as applicable.</t>
  </si>
  <si>
    <t>The system shall support reporting of solicitation activity, vendor responses, award outcomes, evaluation status, and supporting documentation.</t>
  </si>
  <si>
    <t>The system shall provide standard and user-configurable procurement, sourcing, purchasing, receiving, card transaction, and contract reports based on role-based permissions.</t>
  </si>
  <si>
    <t>The system shall support reporting by vendor, department, fund, account, project, contract, procurement type, purchase order status, requisition status, solicitation status, cardholder, fiscal year, and other CTRMA-defined criteria.</t>
  </si>
  <si>
    <t>The system shall support open purchase order, open requisition, open commitment, encumbrance, receiving exception, invoice matching exception, and contract balance reports.</t>
  </si>
  <si>
    <t>The system shall support vendor activity reporting, including purchase orders, invoices, payments, card transactions, contracts, solicitations, and cumulative spend.</t>
  </si>
  <si>
    <t>The system shall support reporting of procurement thresholds, emergency purchases, cooperative purchases, sole source purchases, Board-approved purchases, and other compliance-related procurement activity.</t>
  </si>
  <si>
    <t>The system shall support reporting of HUB, DBE, disadvantaged business, or other CTRMA-defined vendor utilization data, as applicable.</t>
  </si>
  <si>
    <t>The system shall maintain audit trails for procurement setup, requisitions, approvals, purchase orders, changes, receiving, card coding, bid tracking, contract linkage, imports, exports, and reporting activity.</t>
  </si>
  <si>
    <t>The system shall support export of procurement, sourcing, purchase order, receiving, card transaction, contract, and reporting data to Excel, CSV, PDF, or other CTRMA-defined formats.</t>
  </si>
  <si>
    <t>CM.1</t>
  </si>
  <si>
    <t>The system shall maintain comprehensive contract records including vendor, scope, value, funding sources, and key dates for CTRMA capital and service contracts.</t>
  </si>
  <si>
    <t>The system shall allow entry of a CTRMA-defined contract number and support auto-generation of contract numbers based on CTRMA-defined criteria.</t>
  </si>
  <si>
    <t>The system shall support flexible contract associations, including the ability to link multiple contracts to a single vendor and to establish a single contract for goods or services associated with multiple vendors.</t>
  </si>
  <si>
    <t>The system shall support identifying and reporting on cooperative purchasing sources, including contract references, expiration dates, and pricing tiers.</t>
  </si>
  <si>
    <t>The system shall support multi‑year contracts spanning fiscal and calendar years, with appropriate encumbrance and rollover controls for CTRMA.</t>
  </si>
  <si>
    <t>The system shall track contract value, usage, and remaining capacity at user‑defined levels throughout the contract lifecycle.</t>
  </si>
  <si>
    <t>The system shall automate the closing and encumbering of contracts from one fiscal year to the next.</t>
  </si>
  <si>
    <t xml:space="preserve">The system shall capture contracts for leased facilities (leasee or leasor) and record specific terms, contacts, conditions, responsibilities, and other user defined criteria. </t>
  </si>
  <si>
    <t>The system shall encumber only a portion of a contract (i.e., encumbering just the first year of a three year contract).</t>
  </si>
  <si>
    <t>The system shall generate notifications to vendors and user agencies (in a CTRMA-defined format), when milestones or thresholds are met (e.g., tax exempt certification, insurance expiration date).</t>
  </si>
  <si>
    <t>The system shall generate automated alerts based on CTRMA‑defined thresholds, including usage percentage, elapsed contract term, and upcoming expiration dates.</t>
  </si>
  <si>
    <t>The system shall drill down from contracts to related procurement documents (e.g., requisition, bid, etc.).</t>
  </si>
  <si>
    <t>The system shall cross‑reference contracts with associated projects, grants, and purchase orders to support CTRMA capital and grant oversight.</t>
  </si>
  <si>
    <t>The system shall provide various agreement types (e.g., construction, service agreement, requirements contract).</t>
  </si>
  <si>
    <t>The system shall support contract change orders with configurable forms, workflow approvals, and full financial tracking.</t>
  </si>
  <si>
    <t>The system shall note contract revisions, including date and source.</t>
  </si>
  <si>
    <t>The system shall track vendor performance by contract and support performance evaluations at CTRMA‑defined milestones.</t>
  </si>
  <si>
    <t>The system shall generate performance review requests at user-defined milestones or thresholds, including contract completion, with the ability to assign the review task to a designated person.</t>
  </si>
  <si>
    <t>The system shall track different types of contracts including payments connected with deliverables, close-out, notices to proceed, conditional acceptance, and other administrative management.</t>
  </si>
  <si>
    <t>The system shall track revenue based contracts.</t>
  </si>
  <si>
    <t>The system shall track certificate of insurance expiration dates.</t>
  </si>
  <si>
    <t>The system shall retain historical contract cost data for comparison, estimating, and financial planning within CTRMA.</t>
  </si>
  <si>
    <t>The system shall retain historical contract cost data for up to five years to support the development of new year budget requests and financial planning activities.</t>
  </si>
  <si>
    <t>The system shall track deliverables and invoice payments based on a contract or vendor.</t>
  </si>
  <si>
    <t>The system shall allow users to search using wildcard functionality across contract number, project file number, CIP number, purchase order number, contract name, buyer, commodity, location, or any other CTRMA-defined field.</t>
  </si>
  <si>
    <t>The system shall support the attachment vendor contracts and agreements (e.g., leases, development agreements, and inter-governmental agreements).</t>
  </si>
  <si>
    <t>The system shall support the ability to link and display associated purchase orders.</t>
  </si>
  <si>
    <t>The system shall track and report on key contract dates, including the start date, notice to proceed, and end date for each contract.</t>
  </si>
  <si>
    <t>The system shall calculate and track financial adjustments related to contracts, including liquidated damages, incentives, and retainages.</t>
  </si>
  <si>
    <t>The system shall automatically generate notifications of upcoming warranty expirations.</t>
  </si>
  <si>
    <t>The system shall support cost-reimbursable, fixed-fee contracts.</t>
  </si>
  <si>
    <t>The system shall maintain a checklist for the contract approval process (e.g., required forms attached, appropriate signatures received, certificate of insurance obtained).</t>
  </si>
  <si>
    <t>The system shall create and track standing/open order contracts and the ongoing associated dollar amount per account.</t>
  </si>
  <si>
    <t>The system shall trigger a CTRMA-defined alert of necessary updates or changes to existing documents based on the occurrence of certain events (including but not limited to update contract when name changes, insurance renewals, and dollar limits).</t>
  </si>
  <si>
    <t>The system shall link single or multiple contract amounts to individual projects or grants.</t>
  </si>
  <si>
    <t>The system shall provide CTRMA-defined retainage percentage and/or amount for projects and contractors.</t>
  </si>
  <si>
    <t>The system shall log requests and amounts for proposed contract amendments (change orders), using workflow by project code (CIP number) as well as by bid line items.</t>
  </si>
  <si>
    <t>The system shall identify user defined contract amendments (i.e., quantity, rate, schedule, extensions, or scope change).</t>
  </si>
  <si>
    <t>The system shall track and report contract expenditures with budget‑to‑actual comparisons across CTRMA‑defined time periods.</t>
  </si>
  <si>
    <t>The system shall send notification to a user of a contract expiration with the ability for user to set the number of days prior to expiration notification should be made.</t>
  </si>
  <si>
    <t>The system shall track performance bonds associated with contracts.</t>
  </si>
  <si>
    <t>The system shall allow change orders within the system to add-to the original contract or purchase order amount, showing the original amounts and change order amounts with clear designation.</t>
  </si>
  <si>
    <t>The system shall allow configurable change order forms to be established to capture specific data elements related to the change.</t>
  </si>
  <si>
    <t>The system shall provide workflow functionality supporting contract amendments and change orders, with audit logging and approval history.</t>
  </si>
  <si>
    <t>The system shall maintain a centralized, searchable contract repository that allows authorized users to store, access, and retrieve active, expired, closed, and archived contract records.</t>
  </si>
  <si>
    <t>The system shall support contract document version control, including tracking of document versions, effective dates, revisions, responsible users, and approval status.</t>
  </si>
  <si>
    <t>The system shall support tracking of required contract compliance documents, including insurance certificates, bonds, warranties, licenses, permits, tax forms, notices to proceed, closeout documents, and other CTRMA-defined documentation.</t>
  </si>
  <si>
    <t>The system shall support contract closeout workflows, including verification of final invoices, retainage release, required documents, warranty information, performance bond status, final approvals, and remaining balance disposition.</t>
  </si>
  <si>
    <t>The system shall maintain a complete audit trail of contract creation, changes, approvals, amendments, change orders, attachments, alerts, status changes, and closeout activities.</t>
  </si>
  <si>
    <t>The system shall generate standard and user-configurable contract reports, including active contracts, expiring contracts, contract balances, amendments, change orders, retainage, insurance expirations, bonds, warranties, project-linked contracts, and closed contracts.</t>
  </si>
  <si>
    <t>Core HR and Employee Records</t>
  </si>
  <si>
    <t>WM.1</t>
  </si>
  <si>
    <t>The system shall support centralized employee record management for CTRMA employees, including demographic, employment, position, compensation, benefit, payroll, and contact information, as applicable.</t>
  </si>
  <si>
    <t>The system shall maintain employee records for active, inactive, terminated, retired, and other CTRMA-defined employee statuses.</t>
  </si>
  <si>
    <t>The system shall support effective-dated employee record changes, including hire, rehire, transfer, promotion, compensation change, supervisor change, status change, and separation.</t>
  </si>
  <si>
    <t>The system shall maintain historical employee record information based on CTRMA-defined retention, reporting, and audit requirements.</t>
  </si>
  <si>
    <t>The system shall support attachment and secure storage of employee-related documents, including offer letters, personnel forms, acknowledgments, certifications, evaluations, and other CTRMA-defined records.</t>
  </si>
  <si>
    <t>The system shall allow CTRMA to configure required, optional, and restricted employee data fields based on role, process, and compliance need.</t>
  </si>
  <si>
    <t>The system shall support employee record search and reporting by employee, department, position, supervisor, employment status, hire date, separation date, and other CTRMA-defined criteria.</t>
  </si>
  <si>
    <t>The system shall support tracking of positions, job titles, departments, supervisors, reporting relationships, and organizational structure.</t>
  </si>
  <si>
    <t>The system shall support position and job-related attributes, including exempt/non-exempt status, full-time/part-time status, salary range, pay grade, FLSA status, standard hours, and other CTRMA-defined fields.</t>
  </si>
  <si>
    <t>The system shall support effective-dated changes to positions, job titles, reporting relationships, departments, and other organizational attributes.</t>
  </si>
  <si>
    <t>The system shall support organizational charts or reporting structure views for authorized users.</t>
  </si>
  <si>
    <t>The system shall support position and workforce data integration with Budget, Payroll, Time Entry, Benefits, and General Ledger modules, as applicable.</t>
  </si>
  <si>
    <t>The system shall support tracking of vacant, filled, frozen, eliminated, and other CTRMA-defined position statuses, as applicable.</t>
  </si>
  <si>
    <t>Recruitment, Hiring, and Onboarding</t>
  </si>
  <si>
    <t>The system shall support recruitment and hiring workflows either natively, through integration, or through attachment/document tracking, as applicable.</t>
  </si>
  <si>
    <t>The system shall support creation, review, approval, and storage of job descriptions, position postings, interview materials, hiring documentation, and offer-related documents.</t>
  </si>
  <si>
    <t>The system shall support configurable hiring workflows for position approval, candidate selection, offer approval, background check tracking, and new hire setup, as applicable.</t>
  </si>
  <si>
    <t>The system shall support onboarding checklists for HR, IT, hiring managers, payroll, benefits, and department-specific tasks.</t>
  </si>
  <si>
    <t>The system shall provide automated notifications and task assignments for onboarding activities, including system access, equipment, benefits enrollment, payroll setup, and required acknowledgments.</t>
  </si>
  <si>
    <t>The system shall support electronic completion, routing, and storage of new hire forms and onboarding documentation.</t>
  </si>
  <si>
    <t>The system shall support new hire data exchange with payroll, benefits, timekeeping, and other CTRMA-defined systems.</t>
  </si>
  <si>
    <t>Personnel Actions and Workflow</t>
  </si>
  <si>
    <t>The system shall support configurable personnel action workflows for hires, transfers, promotions, compensation changes, supervisor changes, status changes, leave changes, and separations.</t>
  </si>
  <si>
    <t>The system shall support approval routing for personnel actions based on CTRMA-defined roles, departments, thresholds, or business rules.</t>
  </si>
  <si>
    <t>The system shall support personnel action forms or electronic workflow records with effective dates, reason codes, supporting documentation, and audit history.</t>
  </si>
  <si>
    <t>The system shall support notifications to HR, payroll, IT, benefits, supervisors, and other authorized stakeholders when approved personnel actions require follow-up activities.</t>
  </si>
  <si>
    <t>The system shall support offboarding workflows, including separation documentation, final pay coordination, benefit notifications, equipment return, access removal, and records retention.</t>
  </si>
  <si>
    <t>The system shall maintain a history of personnel actions for reporting, audit, and employee record purposes.</t>
  </si>
  <si>
    <t>Performance Management and Workforce Development</t>
  </si>
  <si>
    <t>The system shall support performance review processes, including employee self-evaluations, supervisor evaluations, review routing, acknowledgments, and historical review storage.</t>
  </si>
  <si>
    <t>The system shall support configurable performance review templates, rating scales, competencies, goals, and comment fields.</t>
  </si>
  <si>
    <t>The system shall support annual, probationary, ad hoc, and other CTRMA-defined performance review cycles.</t>
  </si>
  <si>
    <t>The system shall support goal setting and tracking at the employee, supervisor, department, or organization level, as applicable.</t>
  </si>
  <si>
    <t>The system shall support tracking of training, certifications, licenses, professional development, continuing education, and other workforce development activities.</t>
  </si>
  <si>
    <t>The system shall provide notifications for upcoming or expired certifications, required training, performance review deadlines, and other CTRMA-defined workforce milestones.</t>
  </si>
  <si>
    <t>The system shall support reporting on performance review completion, goals, training, certifications, and workforce development activities.</t>
  </si>
  <si>
    <t>The system shall support tracking and reporting of employee training, required certifications, and compliance activities, including CTRMA-defined mandatory training such as cybersecurity awareness (e.g., phishing, smishing), with tracking of completion status, due dates, renewals, and audit history.</t>
  </si>
  <si>
    <t>The system shall support tracking of employee licenses, certifications, and professional credentials, including issuance dates, expiration dates, renewal requirements, compliance status, and supporting documentation, with automated notifications for upcoming expirations.</t>
  </si>
  <si>
    <t>Compensation Coordination</t>
  </si>
  <si>
    <t>The system shall support tracking of salary ranges, pay grades, compensation history, allowances, stipends, one-time payments, and other CTRMA-defined compensation elements.</t>
  </si>
  <si>
    <t>The system shall support effective-dated compensation changes, including merit increases, COLA adjustments, promotions, market adjustments, spot bonuses, and other CTRMA-defined actions.</t>
  </si>
  <si>
    <t>The system shall support configurable approval workflows for compensation changes and related personnel actions.</t>
  </si>
  <si>
    <t>The system shall support compensation planning data exchange with Budget, Payroll, Position Management, and General Ledger modules, as applicable.</t>
  </si>
  <si>
    <t>The system shall support reporting on compensation history, salary ranges, pay equity data, position-based compensation, and other CTRMA-defined compensation metrics.</t>
  </si>
  <si>
    <t>The system shall support attachment and tracking of compensation-related documentation, including approvals, market study references, salary recommendations, and related notes.</t>
  </si>
  <si>
    <t>Benefits and Payroll Data Integration</t>
  </si>
  <si>
    <t>The system shall support integration or data exchange with CTRMA’s payroll, timekeeping, and benefits administration systems.</t>
  </si>
  <si>
    <t>The system shall support employee data exchange with benefits platforms, including eligibility, demographic data, employment status, benefit deductions, and qualifying life event updates, as applicable.</t>
  </si>
  <si>
    <t>The system shall support employee data exchange with payroll systems, including compensation, status, position, deduction, tax, direct deposit, and other payroll-related updates, as applicable.</t>
  </si>
  <si>
    <t>The system shall support tracking of benefit eligibility status, benefit effective dates, and benefit-related workflow activities, as applicable.</t>
  </si>
  <si>
    <t>The system shall support reconciliation reporting between HR, payroll, benefits, and timekeeping data to identify discrepancies and support timely correction.</t>
  </si>
  <si>
    <t>Employee and Manager Self-Service</t>
  </si>
  <si>
    <t>The system shall provide secure, web-based and mobile-responsive employee self-service access to employee profile, payroll, benefits, time, leave, performance, training, and policy information, as applicable.</t>
  </si>
  <si>
    <t>The system shall allow employees to submit updates to personal information, emergency contacts, address, contact information, and other CTRMA-defined fields through self-service with approval routing, as applicable.</t>
  </si>
  <si>
    <t>The system shall provide manager self-service access to team information, approvals, personnel actions, performance reviews, onboarding tasks, time approvals, and workforce reports, based on role-based permissions.</t>
  </si>
  <si>
    <t>The system shall support employee acknowledgments of policies, forms, performance reviews, training completion, and other CTRMA-defined documents.</t>
  </si>
  <si>
    <t>The system shall provide task lists, dashboards, and notifications for employees, managers, HR, payroll, and other authorized users.</t>
  </si>
  <si>
    <t>Reporting, Security, and Audit Controls</t>
  </si>
  <si>
    <t>The system shall provide role-secured workforce reporting tools and standard reports to support HR administration, payroll coordination, benefits coordination, workforce planning, audit, and management reporting.</t>
  </si>
  <si>
    <t>The system shall support workforce reporting by employee, department, position, supervisor, employment status, pay type, hire date, separation date, benefit eligibility, performance review status, training status, and other CTRMA-defined criteria.</t>
  </si>
  <si>
    <t>The system shall support export of workforce data in Excel, CSV, PDF, or other CTRMA-defined formats.</t>
  </si>
  <si>
    <t>The system shall enforce role-based security for employee records, compensation data, personnel actions, attachments, reports, and workflows.</t>
  </si>
  <si>
    <t>The system shall maintain audit trails of employee record changes, personnel actions, approvals, compensation changes, attachments, self-service updates, imports, exports, and security changes.</t>
  </si>
  <si>
    <t>The system shall support configurable retention rules for employee records and workforce documents based on CTRMA-defined retention requirements.</t>
  </si>
  <si>
    <t>The system shall support tracking and reporting of employee-related incidents (e.g., safety incidents, policy violations, or other CTRMA-defined events), including incident details, investigation status, resolution actions, and associated documentation, with role-based security and audit tracking.</t>
  </si>
  <si>
    <t>PR.1</t>
  </si>
  <si>
    <t>The system shall support payroll processing for CTRMA employees either through native payroll functionality, integration with a payroll provider, or a managed payroll service model.</t>
  </si>
  <si>
    <t>The system shall support CTRMA’s biweekly payroll cycle and allow configuration of other CTRMA-defined payroll calendars or special payroll runs, as needed.</t>
  </si>
  <si>
    <t>The system shall support payroll processing for salaried, hourly, supplemental, adjustment, final pay, and other CTRMA-defined payroll types.</t>
  </si>
  <si>
    <t>The system shall support effective-dated payroll changes, including compensation changes, position changes, status changes, deduction changes, and benefit-related payroll changes.</t>
  </si>
  <si>
    <t>The system shall support retroactive pay adjustments and payroll corrections based on effective dates, historical rates, and CTRMA-defined business rules.</t>
  </si>
  <si>
    <t>The system shall maintain detailed payroll history for each employee, including earnings, deductions, taxes, adjustments, payroll registers, and payroll posting history based on CTRMA-defined retention requirements.</t>
  </si>
  <si>
    <t>The system shall enforce role-based security for payroll-related data and maintain audit trails of payroll-related data changes, approvals, imports, exports, calculations, and postings.</t>
  </si>
  <si>
    <t>The system shall support integration between payroll results and the General Ledger to support accurate payroll posting, labor distribution, benefit expense allocation, and financial reporting.</t>
  </si>
  <si>
    <t>The system shall support payroll data exchange with Human Resources, Time Entry, Benefits, Budget, Project Accounting, and General Ledger modules, as applicable.</t>
  </si>
  <si>
    <t>The system shall validate and allow authorized review of labor distribution prior to payroll posting.</t>
  </si>
  <si>
    <t>The system shall support payroll posting by employee, department, fund, project, cost center, position, pay type, benefit type, and other CTRMA-defined reporting dimensions.</t>
  </si>
  <si>
    <t>The system shall support split-period or split-fiscal-year payroll posting based on payroll dates, accounting periods, or underlying activity periods, aligned to CTRMA accounting rules.</t>
  </si>
  <si>
    <t>The system shall support payroll accrual entries based on CTRMA-defined effective dates, pay periods, or fiscal periods.</t>
  </si>
  <si>
    <t>The system shall support payroll liability reporting and integration with Accounts Payable or General Ledger to support related disbursements, benefit remittances, retirement contributions, and financial reporting.</t>
  </si>
  <si>
    <t>Employee Self-Service and Payroll Data Updates</t>
  </si>
  <si>
    <t>The system shall provide secure, web-based and mobile-responsive employee self-service access to payroll and compensation information, including pay statements, tax forms, direct deposit information, deduction information, and payroll documents, as applicable.</t>
  </si>
  <si>
    <t>The system shall allow employees to update residential address, mailing address, direct deposit information, tax withholding forms, and other payroll-related information through self-service, subject to CTRMA-defined approval, security, and audit controls.</t>
  </si>
  <si>
    <t>The system shall allow employees to submit legal name changes and related supporting documentation through configurable workflow routing.</t>
  </si>
  <si>
    <t>The system shall support notifications to employees and payroll staff regarding payroll-related changes, missing information, approval needs, bank account changes, or deadlines.</t>
  </si>
  <si>
    <t>The system shall allow former CTRMA employees to securely access or request historical payroll documents, such as pay statements, W-2s, 1095s, and other payroll records, as applicable.</t>
  </si>
  <si>
    <t>Payroll Validation, Proofing, and Reconciliation</t>
  </si>
  <si>
    <t>The system shall support configurable pre-payroll proof runs to allow authorized staff to validate payroll results before final processing.</t>
  </si>
  <si>
    <t>The system shall generate pre-payroll validation and exception reports to identify missing time, unusual earnings, deduction issues, benefit deduction issues, leave balance issues, direct deposit changes, and other CTRMA-defined exceptions.</t>
  </si>
  <si>
    <t>The system shall validate payroll data prior to processing, including employee records, reported time, earnings, deductions, benefit elections, leave usage, labor distribution, and payroll status.</t>
  </si>
  <si>
    <t>The system shall alert authorized users to discrepancies between employee data, imported time, benefit data, deduction data, and payroll calculation results.</t>
  </si>
  <si>
    <t>The system shall support reconciliation of payroll results to prior payroll periods, payroll registers, GL posting data, benefit provider reports, retirement reports, tax service outputs, and other CTRMA-defined sources.</t>
  </si>
  <si>
    <t>The system shall validate beginning balances against ending balances from the prior payroll run, as applicable.</t>
  </si>
  <si>
    <t>The system shall maintain a complete payroll audit trail capturing payroll imports, exports, calculations, adjustments, approvals, exceptions, postings, and reconciliations.</t>
  </si>
  <si>
    <t>Earnings, Deductions, Benefits, and Retirement</t>
  </si>
  <si>
    <t>The system shall support configuration and reporting of earnings codes, deduction codes, benefit deductions, employer contributions, retirement contributions, leave accruals, and other CTRMA-defined payroll elements.</t>
  </si>
  <si>
    <t>The system shall calculate gross pay and support CTRMA-defined pay types, including regular pay, overtime, supplemental pay, allowances, stipends, one-time payments, leave payouts, and other authorized earnings.</t>
  </si>
  <si>
    <t>The system shall support calculation and tracking of employee and employer benefit deductions and accumulations.</t>
  </si>
  <si>
    <t>The system shall support integration or reporting of retirement and deferred compensation data, including TCDRS, 457, 401(a), HSA, and other CTRMA-defined benefit or retirement plans.</t>
  </si>
  <si>
    <t>The system shall define whether earnings are includable or excludable for retirement, FICA, Medicare, benefit, deduction, or other accumulator purposes.</t>
  </si>
  <si>
    <t>The system shall support proration and recalculation of earnings, deductions, benefits, leave accruals, and employer contributions when mid-pay-period changes occur.</t>
  </si>
  <si>
    <t>The system shall support calculation, tracking, or integration of garnishments and legally mandated deductions in compliance with applicable requirements.</t>
  </si>
  <si>
    <t>The system shall support leave accrual, leave usage, and leave balance calculations based on CTRMA-defined rules, including restrictions on usage, caps, authorized overrides, and automated notifications for “use-it-or-lose-it” leave thresholds and deadlines.</t>
  </si>
  <si>
    <t>Third-Party Tax Management and Compliance</t>
  </si>
  <si>
    <t>The system shall support integration with, or vendor-provided access to, third-party payroll tax management services for tax table maintenance, payroll tax calculations, tax filing, and related compliance support.</t>
  </si>
  <si>
    <t>The system shall support third-party payroll tax filing services for applicable federal, state, and local payroll tax requirements, including quarterly and annual filings, as applicable.</t>
  </si>
  <si>
    <t>The system shall support third-party preparation, filing, correction, and employee access for W-2, W-3, W-2C, 1095, and other applicable payroll tax or compliance forms.</t>
  </si>
  <si>
    <t>The system shall support secure exchange of payroll tax, withholding, taxable wage, employer tax, employee tax, and year-to-date data with the third-party tax service provider.</t>
  </si>
  <si>
    <t>The system shall support reconciliation and reporting of tax liabilities, taxable wages, withholdings, W-2 data, 1095 data, and payroll compliance outputs provided by the third-party tax service provider.</t>
  </si>
  <si>
    <t>The system shall maintain or provide access to employee tax status, withholding forms, tax documents, and related compliance information based on CTRMA-defined access and retention requirements.</t>
  </si>
  <si>
    <t>The system shall support audit reporting for payroll tax and compliance data without requiring CTRMA staff to manually maintain payroll tax tables or directly manage tax filings in-house.</t>
  </si>
  <si>
    <t>Pay Distribution and Direct Deposit</t>
  </si>
  <si>
    <t>The system shall support pay distribution through direct deposit, paper check, or other CTRMA-authorized payment methods, either natively or through a payroll service provider.</t>
  </si>
  <si>
    <t>The system shall support secure setup, validation, approval, and audit tracking of direct deposit information, including employee self-service changes, as applicable.</t>
  </si>
  <si>
    <t>The system shall support multiple direct deposit accounts by amount or percentage, as applicable.</t>
  </si>
  <si>
    <t>The system shall provide fraud-prevention controls for payroll banking changes, including notifications, approval routing, dual authentication, or other CTRMA-defined controls.</t>
  </si>
  <si>
    <t>The system shall support employee access to pay statements, direct deposit details, year-to-date totals, deductions, taxes, and leave balances through secure self-service.</t>
  </si>
  <si>
    <t>Payroll Reporting and Audit Support</t>
  </si>
  <si>
    <t>The system shall provide flexible, role-secured payroll reporting tools, standardized payroll reports, and export capabilities to support CTRMA analysis, transparency, audit, reconciliation, and compliance needs.</t>
  </si>
  <si>
    <t>The system shall support payroll reports including payroll register, payroll summary, GL distribution, earnings and deductions, benefit deductions, retirement contributions, direct deposit summary, labor distribution, leave balances, payroll adjustment history, and other CTRMA-defined reports.</t>
  </si>
  <si>
    <t>The system shall support payroll reporting by fiscal year, calendar year, pay period, employee, department, fund, project, cost center, benefit plan, pay type, deduction type, and other CTRMA-defined criteria.</t>
  </si>
  <si>
    <t>The system shall support export of payroll and compensation data in CSV, Excel, PDF, or other CTRMA-defined formats to support audit, analysis, reporting, and transparency requirements.</t>
  </si>
  <si>
    <t>Time Entry and Timesheet Management</t>
  </si>
  <si>
    <t>TA.1</t>
  </si>
  <si>
    <t>The system shall support time and attendance functionality either natively, through integration with a timekeeping provider, or through a managed service model.</t>
  </si>
  <si>
    <t>The system shall support employee time entry for salaried, hourly, part-time, and other CTRMA-defined employee types.</t>
  </si>
  <si>
    <t>The system shall support biweekly time entry aligned with CTRMA’s payroll calendar and allow configuration of other CTRMA-defined pay periods, as needed.</t>
  </si>
  <si>
    <t>The system shall allow hourly employees to enter start times, stop times, meal periods, leave usage, and other CTRMA-defined time entry details.</t>
  </si>
  <si>
    <t>The system shall support simplified time entry for salaried employees, including standard schedules, prepopulated hours, exception-based reporting, or other CTRMA-defined entry methods.</t>
  </si>
  <si>
    <t>The system shall allow employees to save, review, certify, and submit timesheets electronically.</t>
  </si>
  <si>
    <t>The system shall support corrections to submitted or approved timesheets based on CTRMA-defined security, workflow, and audit controls.</t>
  </si>
  <si>
    <t>The system shall allow authorized users to enter, adjust, or approve time on behalf of employees based on CTRMA-defined permissions.</t>
  </si>
  <si>
    <t>The system shall maintain historical time entry records based on CTRMA-defined retention and reporting requirements.</t>
  </si>
  <si>
    <t>The system shall route submitted timesheets to the appropriate supervisor or approver based on CTRMA-defined organizational, position, department, or workflow rules.</t>
  </si>
  <si>
    <t>The system shall support configurable approval workflows for timesheets, leave requests, corrections, and other time-related transactions.</t>
  </si>
  <si>
    <t>The system shall allow supervisors to review, approve, reject, return, or request corrections to employee timesheets electronically.</t>
  </si>
  <si>
    <t>The system shall provide supervisors with dashboard visibility into submitted, approved, missing, rejected, and pending timesheets.</t>
  </si>
  <si>
    <t>The system shall support delegation or alternate approvers for time approval when supervisors are unavailable.</t>
  </si>
  <si>
    <t>The system shall provide payroll staff with visibility into time approval status prior to payroll processing.</t>
  </si>
  <si>
    <t>Leave, Accruals, and Balances</t>
  </si>
  <si>
    <t>The system shall support leave request, approval, tracking, and reporting for CTRMA-defined leave types, including vacation, sick, PTO, holiday, and other agency-defined leave categories.</t>
  </si>
  <si>
    <t>The system shall calculate, track, and display leave accruals, usage, adjustments, and balances based on CTRMA-defined rules.</t>
  </si>
  <si>
    <t>The system shall allow employees and supervisors to view leave balances through self-service.</t>
  </si>
  <si>
    <t>The system shall prevent or flag leave requests that exceed available balances, violate policy limits, or require additional review based on CTRMA-defined rules, and shall provide automated notifications to employees and managers regarding upcoming “use-it-or-lose-it” leave balances and deadlines.</t>
  </si>
  <si>
    <t>The system shall support authorized leave balance adjustments with approval routing, reason codes, supporting documentation, and audit trail.</t>
  </si>
  <si>
    <t>The system shall support integration or data exchange of leave accruals, balances, and usage with payroll and HR records.</t>
  </si>
  <si>
    <t>The system shall allow employees to submit leave requests up to six (6) months in advance, based on CTRMA-defined policies, with visibility into approval status and scheduling conflicts.</t>
  </si>
  <si>
    <t xml:space="preserve">The system shall support tracking and management of Family and Medical Leave Act (FMLA) cases, including eligibility, leave usage, approvals, documentation, and compliance tracking, with appropriate role-based visibility for employees, managers, and HR. </t>
  </si>
  <si>
    <t>Payroll Integration and Labor Distribution</t>
  </si>
  <si>
    <t>The system shall integrate time and attendance data with payroll to support accurate payroll processing, validation, and reconciliation.</t>
  </si>
  <si>
    <t>The system shall support payroll-ready time data exports or integrations, including regular hours, overtime, leave usage, supplemental time, corrections, and other CTRMA-defined time codes.</t>
  </si>
  <si>
    <t>The system shall support mapping of time codes to pay codes, earning codes, leave codes, and payroll processing rules.</t>
  </si>
  <si>
    <t>The system shall support review and validation of time data before payroll processing.</t>
  </si>
  <si>
    <t>The system shall support labor distribution by department, fund, project, cost center, activity, or other CTRMA-defined reporting dimensions, as applicable.</t>
  </si>
  <si>
    <t>The system shall support split-coding of time across multiple departments, projects, activities, or funding sources, as applicable.</t>
  </si>
  <si>
    <t>The system shall support reconciliation of time entry data to payroll results, leave balances, labor distribution, and General Ledger postings.</t>
  </si>
  <si>
    <t>Exception Reporting, Notifications, and Audit Controls</t>
  </si>
  <si>
    <t>The system shall generate exception reports for missing timesheets, unapproved time, incomplete time entries, unusual hours, overtime, leave balance issues, and other CTRMA-defined exceptions.</t>
  </si>
  <si>
    <t>The system shall provide automated reminders to employees and supervisors for timesheet submission, approval deadlines, rejected timesheets, missing entries, and payroll cutoff dates.</t>
  </si>
  <si>
    <t>The system shall support configurable notifications via email, dashboard, in-system alerts, or other CTRMA-defined methods.</t>
  </si>
  <si>
    <t>The system shall maintain a complete audit trail of time entries, edits, approvals, rejections, overrides, corrections, and payroll exports, including user ID, timestamp, and reason code, as applicable.</t>
  </si>
  <si>
    <t>The system shall enforce role-based security for time entry, leave entry, approvals, corrections, payroll exports, and reporting.</t>
  </si>
  <si>
    <t>The system shall support reporting of timekeeping activity by employee, supervisor, department, pay period, leave type, time code, project, cost center, and other CTRMA-defined criteria.</t>
  </si>
  <si>
    <t>The system shall support export of time and attendance data in Excel, CSV, PDF, or other CTRMA-defined formats.</t>
  </si>
  <si>
    <t>Project, Activity, and Cost Tracking</t>
  </si>
  <si>
    <t>The system shall support optional project, activity, program, or task-level time tracking based on CTRMA-defined reporting and cost allocation needs.</t>
  </si>
  <si>
    <t>The system shall allow employees to allocate time across multiple projects, activities, roadways, funding sources, or other CTRMA-defined dimensions, as applicable.</t>
  </si>
  <si>
    <t>The system shall support reporting of project or activity-based time to assist with operational analysis, labor costing, reimbursement support, or management reporting, as applicable.</t>
  </si>
  <si>
    <t>The system shall support configuration of project or activity codes that are active, inactive, required, optional, or restricted based on employee, department, or time type.</t>
  </si>
  <si>
    <t>The system shall support review and approval of project or activity-coded time before payroll processing or reporting, as applicable.</t>
  </si>
  <si>
    <t>Scheduling, Time Clocks, and Mobile Capabilities</t>
  </si>
  <si>
    <t>The system shall support mobile-responsive time entry and approval for employees, supervisors, and authorized payroll staff, as applicable.</t>
  </si>
  <si>
    <t>The system shall support optional time clock, kiosk, or badge-based time capture, if CTRMA elects to implement physical time capture devices in the future.</t>
  </si>
  <si>
    <t>The system shall support optional scheduling functionality, including standard schedules, work schedules, and schedule-based exception reporting, as applicable.</t>
  </si>
  <si>
    <t>The system shall support optional geo-location or geo-fencing controls for mobile time entry, if enabled by CTRMA policy.</t>
  </si>
  <si>
    <t>The system shall support optional offline time capture or delayed synchronization for approved field use cases, as applicable.</t>
  </si>
  <si>
    <t>The system shall provide a calendar-based view of employee and team leave schedules, allowing employees and supervisors to view planned time off, identify coverage gaps, and manage scheduling conflicts.</t>
  </si>
  <si>
    <t>RM.1</t>
  </si>
  <si>
    <t>The system shall support centralized risk management, safety, claims, and compliance tracking across CTRMA departments, including incidents, claims, safety activities, insurance records, driver safety, ADA activities, and related documentation.</t>
  </si>
  <si>
    <t>RM.2</t>
  </si>
  <si>
    <t>The system shall support role-based security for risk management records, including restricted access to sensitive employee, medical, claims, drug screening, investigation, and insurance information.</t>
  </si>
  <si>
    <t>RM.3</t>
  </si>
  <si>
    <t>The system shall support employee and supervisor self-service reporting of incidents, accidents, injuries, near misses, property damage, and safety concerns, including configurable forms, attachments, routing, notifications, and status tracking.</t>
  </si>
  <si>
    <t>RM.4</t>
  </si>
  <si>
    <t>The system shall support accident investigation workflows, including assignment of investigators, documentation of findings, corrective actions, responsible parties, due dates, follow-up activities, and closure approvals.</t>
  </si>
  <si>
    <t>RM.5</t>
  </si>
  <si>
    <t>The system shall support workers’ compensation case management, including claim intake, required forms, supporting documentation, claim status, return-to-work information, payment milestones, and case closure.</t>
  </si>
  <si>
    <t>RM.6</t>
  </si>
  <si>
    <t>The system shall have the ability to exchange workers’ compensation claim data and documentation with third-party claims systems.</t>
  </si>
  <si>
    <t>RM.7</t>
  </si>
  <si>
    <t>The system shall support drug and alcohol screening administration, including random testing pools, employee eligibility groups, test scheduling, results tracking, documentation, and restricted access to sensitive records.</t>
  </si>
  <si>
    <t>RM.8</t>
  </si>
  <si>
    <t>The system shall have the ability to support data exchange or reporting for third-party drug screening providers.</t>
  </si>
  <si>
    <t>RM.9</t>
  </si>
  <si>
    <t>The system shall support driver safety program administration, including driver rosters, employee eligibility, license requirements, training completion, medical certifications, MVR results, expiration dates, and renewal alerts.</t>
  </si>
  <si>
    <t>RM.10</t>
  </si>
  <si>
    <t>The system shall support automated updates to driver safety program rosters based on employee hire, termination, position, department, license requirement, or other CTRMA-defined eligibility criteria.</t>
  </si>
  <si>
    <t>RM.11</t>
  </si>
  <si>
    <t>The system shall support certificate of insurance tracking for vendors, contractors, permit applicants, and other CTRMA-defined parties, including policy type, coverage limits, deductibles, effective dates, expiration dates, carrier, broker, documentation, and renewal status.</t>
  </si>
  <si>
    <t>RM.12</t>
  </si>
  <si>
    <t>The system shall support automated COI expiration alerts, renewal reminders, escalation workflows, and reporting to help the CTRMA monitor active insurance coverage for contracts, agreements, permits, and other CTRMA-defined activities.</t>
  </si>
  <si>
    <t>RM.13</t>
  </si>
  <si>
    <t>The system shall have the ability to prevent or flag approval of contracts, agreements, permits, or vendor activity when required COI documentation is missing, expired, or does not meet CTRMA-defined coverage requirements.</t>
  </si>
  <si>
    <t>RM.14</t>
  </si>
  <si>
    <t>The system shall support insurance policy management, including policy type, carrier, broker, coverage period, limits, deductibles, insured assets, renewal dates, policy documents, and CTRMA-defined visibility for departments and leadership.</t>
  </si>
  <si>
    <t>RM.15</t>
  </si>
  <si>
    <t>The system shall support tracking of insurable assets, including vehicles, equipment, facilities, building contents, replacement values, insured values, asset identifiers, location, department, acquisition/disposal status, bonds associated with assets or financing, and related insurance policy information.</t>
  </si>
  <si>
    <t>RM.16</t>
  </si>
  <si>
    <t>The system shall support a centralized risk register to track CTRMA-wide and department-level risks, including risk category, owner, likelihood, impact, mitigation strategy, status, review date, and supporting documentation.</t>
  </si>
  <si>
    <t>RM.17</t>
  </si>
  <si>
    <t>The system shall support safety audits and risk assessments, including configurable checklists, findings, corrective actions, responsible parties, due dates, reminders, and completion tracking.</t>
  </si>
  <si>
    <t>RM.18</t>
  </si>
  <si>
    <t>The system shall support tracking and reporting of safety metrics, including incident volume, accident type, time to report, time to remedy, time to payment, open corrective actions, and department-level trends.</t>
  </si>
  <si>
    <t>RM.19</t>
  </si>
  <si>
    <t>The system shall support a safety data sheet repository, including the ability to organize records by facility, room, department, material, vendor, hazard classification, and effective date.</t>
  </si>
  <si>
    <t>RM.20</t>
  </si>
  <si>
    <t>The system shall support ADA inquiry, assessment, and remediation tracking, including public accessibility inquiries, facility or public space audit findings, remediation actions, responsible parties, due dates, status, and supporting documentation.</t>
  </si>
  <si>
    <t>RM.21</t>
  </si>
  <si>
    <t>The system shall support tracking of ADA transition plan activities and related project management tasks, including prioritization, funding status, completion status, and reporting by facility, department, or public space.</t>
  </si>
  <si>
    <t>RM.22</t>
  </si>
  <si>
    <t>The system shall have the ability to integrate or exchange asset information with fleet, fixed asset, facilities, and enterprise asset management systems to support insurance reporting and reduce reliance on manual self-reporting.</t>
  </si>
  <si>
    <t>RM.23</t>
  </si>
  <si>
    <t>The system shall support facility safety and emergency management records, including building plans, safety equipment locations, AED locations, emergency contacts, inspection dates, and related documentation.</t>
  </si>
  <si>
    <t>RM.24</t>
  </si>
  <si>
    <t>The system shall provide the ability to display facility safety information through an interactive map or location-based view, including integration or interface with ESRI or similar GIS platforms, allowing information to be updated and shared with authorized users.</t>
  </si>
  <si>
    <t>RM.25</t>
  </si>
  <si>
    <t>The system shall support ergonomic assessment tracking, including employee requests, assessment dates, recommendations, equipment needs, follow-up actions, documentation, and linkage to the employee record where appropriate.</t>
  </si>
  <si>
    <t>RM.26</t>
  </si>
  <si>
    <t>The system shall support configurable dashboards and reports for risk management, including annual reports, quarterly incident reports, open claims, open corrective actions, expiring licenses, expiring COIs, insurance policy renewals, and department-level risk trends.</t>
  </si>
  <si>
    <t>RM.27</t>
  </si>
  <si>
    <t>The system shall support integration, secure file exchange, configurable export, or document linkage with third-party risk management, claims, broker, workers’ compensation, drug screening, SDS, AED, ESRI (GIS) platforms for map-based visualization and spatial data integration, and other monitoring systems used by CTRMA.</t>
  </si>
  <si>
    <t>RM.28</t>
  </si>
  <si>
    <t>The system shall maintain audit trails for risk management records, including entries, updates, deletions, approvals, notifications, document uploads, status changes, and user activity.</t>
  </si>
  <si>
    <t>RM.29</t>
  </si>
  <si>
    <t>The system shall support integration with Workers’ Compensation third-party administrators (TPAs) and insurance carriers for claims data exchange, including claim numbers, status updates, and payment information.</t>
  </si>
  <si>
    <t>RM.31</t>
  </si>
  <si>
    <t>The system shall support linkage of Workers’ Compensation cases to job classifications, essential job functions, and related accommodation or modified duty assignments.</t>
  </si>
  <si>
    <t>RM.32</t>
  </si>
  <si>
    <t>The system shall support configurable incident reporting checklists, allowing CTRMA to define required questions, fields, and data elements based on incident type (e.g., accident, injury, near miss, property damage), with validation controls to ensure complete and consistent data capture, along with workflow routing, attachments, and audit tracking.</t>
  </si>
  <si>
    <t>Potential Information Exchanges</t>
  </si>
  <si>
    <t>A list of potential information exchanges for the future software environment has been developed and presented in this tab. In several instances, integration/interfacing/data transfer items presented in this list may not be required if the proposed software system can provide needed functionality. Conversely intended replacements of existing third-party systems may be adjusted if functionality in the future selected system is not adequate. As a result, the following list of potential interfaces for vendors to respond to so that the future applications environment may be considered. The types of information exchanges are:</t>
  </si>
  <si>
    <t>Interface</t>
  </si>
  <si>
    <t>Integration</t>
  </si>
  <si>
    <t>Data transfer/exchange</t>
  </si>
  <si>
    <t xml:space="preserve">Also known as a bridge, an interface is where two or more separate software products communicate under limited capacity.  An interface will often use a standard file format such as XML to move information from one system to another. Some interfaces are separate programs that can be configured and deployed with a range of systems (e.g. Microsoft BizTalk). Examples of common Interface mechanisms include Application Program Interface (API) and web services. </t>
  </si>
  <si>
    <t>A system where the different products or modules are tightly connected to function as one solution. In an integration, the systems share the same code and database.</t>
  </si>
  <si>
    <t>A specialized interface where data is extracted from one application, usually as a data export using a specified file format, and placed in a specified location, such as a folder on a shared network drive. Another application retrieves the file, reads and imports the data. The file transfer process between the applications can be manual or automated using a scheduler to direct the applications when to export or import the data. The transfer process may be scheduled to occur as needed.</t>
  </si>
  <si>
    <t>System Type</t>
  </si>
  <si>
    <t>Product and Version</t>
  </si>
  <si>
    <t>Desired Type of Data Transfer</t>
  </si>
  <si>
    <t>Desired Frequency of Data Transfer</t>
  </si>
  <si>
    <t>Data Involved in Potential Transfer</t>
  </si>
  <si>
    <t>Vendor Response</t>
  </si>
  <si>
    <t>Vendor Comments</t>
  </si>
  <si>
    <t>Included in scope of  proposal?</t>
  </si>
  <si>
    <t>Cost to Develop</t>
  </si>
  <si>
    <t>Productivity</t>
  </si>
  <si>
    <t>INT.1</t>
  </si>
  <si>
    <t>Productivity Tool</t>
  </si>
  <si>
    <t>MS Office</t>
  </si>
  <si>
    <t>Integration - Send and Receive data from selected system</t>
  </si>
  <si>
    <t>Near-Immediate (Real-Time)</t>
  </si>
  <si>
    <t xml:space="preserve">CTRMA is interested in understanding how the proposed solution supports integration with Microsoft Office applications, including but not limited to Excel and Outlook. CTRMA is open to various approaches and requests that vendors describe their solution’s capabilities and options in the Comments column.
The selected ERP system should have the ability to integrate with MS Word, MS Excel, and MS Outlook. </t>
  </si>
  <si>
    <t>Reporting / Business Intelligence</t>
  </si>
  <si>
    <t>Microsoft Power BI</t>
  </si>
  <si>
    <t>Integration - Send data to selected system</t>
  </si>
  <si>
    <t>Scheduled or Near-Immediate</t>
  </si>
  <si>
    <t>CTRMA is interested in understanding how the proposed solution supports integration with Microsoft Power BI for reporting, dashboards, visualizations, and analytics. The selected ERP system should have the ability to make system data available to Power BI through vendor-supported methods, including APIs, data connectors, data extracts, data warehouse access, or other standard integration methods.</t>
  </si>
  <si>
    <t>Google Looker</t>
  </si>
  <si>
    <t>CTRMA is interested in understanding how the proposed solution supports integration with Google Looker for reporting, dashboards, visualizations, and analytics. The selected ERP system should have the ability to make system data available to Google Looker through vendor-supported methods, including APIs, data connectors, data extracts, data warehouse access, or other standard integration methods.</t>
  </si>
  <si>
    <t>User Authentication</t>
  </si>
  <si>
    <t>MS Active Directory</t>
  </si>
  <si>
    <t>Receive: The selected ERP system shall receive user groups and authenticated user information and email addresses in real-time.</t>
  </si>
  <si>
    <t>MS Azure</t>
  </si>
  <si>
    <t xml:space="preserve">Electronic Signature </t>
  </si>
  <si>
    <t>Adobe Signature</t>
  </si>
  <si>
    <t>CTRMA is interested in understanding how the proposed solution supports electronic document routing, review, signature, and status tracking through integration with Adobe Sign or other CTRMA-defined electronic signature tools. 
Send: The selected ERP system should have the ability to send documents requiring review or signature, such as contracts, personnel forms, approvals, and other CTRMA-defined documents, to Adobe Sign for routing and execution. 
Receive: The selected ERP system should have the ability to receive executed documents, signature status updates, completion dates, signer information, and related metadata from Adobe Sign, store completed documents in the appropriate module or record, and trigger follow-up workflows based on signature status or completion.</t>
  </si>
  <si>
    <t>Financial Applications</t>
  </si>
  <si>
    <t>ERP Software (Finance)</t>
  </si>
  <si>
    <t>Microsoft NAV</t>
  </si>
  <si>
    <t>On-Demand</t>
  </si>
  <si>
    <t xml:space="preserve">CTRMA anticipates that a temporary interface or a file import routine between the selected ERP system and the legacy ERP system may need to be developed should the new system be implemented in phases. In the event the payroll module of the new ERP system is implemented first: 
Send: The selected ERP system should be able to send payroll information for purposes of updating the General Ledger (GL) in NAV. This includes the ability to send Deductions, Benefits, and Accrual information from payroll for the purpose of maintaining accurate financial records.
</t>
  </si>
  <si>
    <t>Toll Operational System</t>
  </si>
  <si>
    <t>DPS</t>
  </si>
  <si>
    <t>Daily Batch</t>
  </si>
  <si>
    <t>CTRMA anticipates that the selected ERP system will support an ongoing interface with DPS to enable reporting and analytics related to toll transactions
Receive: The ERP System should be able to receive processed toll transaction data from DPS to support financial reporting, analytics, and data-driven decision making across CTRMA</t>
  </si>
  <si>
    <t> </t>
  </si>
  <si>
    <t>Payroll System</t>
  </si>
  <si>
    <t>ADP</t>
  </si>
  <si>
    <t>Per Payroll Cycle</t>
  </si>
  <si>
    <t>CTRMA preference is to replace this functionality through the adoption of a new system. If the future ERP system does not provide the level of desired functionality, the ERP system will need to:
Receive: The new ERP system should be able to receive payroll information from the current payroll system for purposes of updating the General Ledger (GL). This includes the ability to receive Deductions, Benefits, and Accrual information from payroll for the purpose of maintaining accurate financial records.</t>
  </si>
  <si>
    <t>Banking Transactions</t>
  </si>
  <si>
    <t>Regions Bank</t>
  </si>
  <si>
    <t>CTRMA uses multiple bank accounts with Regions Bank and requires the ERP system to support integration for transaction processing and reconciliation.
Send: The ERP system should send CTRMA-defined data and file types (e.g., ACH files, positive pay files, wire instructions) to Regions Bank in the required formats.
Receive: The ERP system should receive bank transaction data (e.g., payroll disbursements, cleared checks, deposits) to support automated bank reconciliation.</t>
  </si>
  <si>
    <t>Trustee Banking Transactions</t>
  </si>
  <si>
    <t>Corporate Card Merchant</t>
  </si>
  <si>
    <t>US Bank</t>
  </si>
  <si>
    <t>Monthly</t>
  </si>
  <si>
    <t>Receive: The ERP system should support the import a flat file (CSV, XLSX, etc.) containing purchasing card transaction detail (i.e., vendor name, transaction date, description entered online, account information).</t>
  </si>
  <si>
    <t>Geographic Information System</t>
  </si>
  <si>
    <t>Esri ArcGIS</t>
  </si>
  <si>
    <t>Receive: The new ERP system should receive GIS data to populate spatially-related records with source-of-truth GIS data.</t>
  </si>
  <si>
    <t>Asset and Inventory</t>
  </si>
  <si>
    <t>VueWorks</t>
  </si>
  <si>
    <t xml:space="preserve">Send: The new ERP system should send CTRMA-defined asset information from the ERP system (e.g., fixed asset number, acquisition cost, barcode value, etc.). 
The new ERP system should also send contract information including contract line items, unit costs, etc. for the purpose of adding contract costs to work orders. 
Receive: The new ERP system should receive CTRMA-defined asset information to update the asset sub-ledger in the financial management system. </t>
  </si>
  <si>
    <t>Benefits</t>
  </si>
  <si>
    <t>457b Deferred Compensation Plan Traditional &amp; Roth</t>
  </si>
  <si>
    <t>Nationwide</t>
  </si>
  <si>
    <t>Bi-Weekly</t>
  </si>
  <si>
    <t>Send: Employee information including benefit data, contribution amounts, terms/address changes/new hires, and beneficiary information. 
Receive: Employee contribution and any related changes.</t>
  </si>
  <si>
    <t>401a ER Matching Contribution</t>
  </si>
  <si>
    <t>Medical</t>
  </si>
  <si>
    <t>Blue Cross Blue Shield</t>
  </si>
  <si>
    <t>Semi-Monthly</t>
  </si>
  <si>
    <t xml:space="preserve">Send: Employee information including benefit data, contribution amounts, terms/address changes/new hires, and dependent information. </t>
  </si>
  <si>
    <t>Dental Insurance</t>
  </si>
  <si>
    <t>Metlife</t>
  </si>
  <si>
    <t>Long-Term Insurance</t>
  </si>
  <si>
    <t>Lincoln National Life</t>
  </si>
  <si>
    <t>Short-Term Disability</t>
  </si>
  <si>
    <t>Life &amp; Supplemental Life Insurance</t>
  </si>
  <si>
    <t>EAP</t>
  </si>
  <si>
    <t>Potential Data Conversions</t>
  </si>
  <si>
    <t>Data Conversion Object</t>
  </si>
  <si>
    <t>Source</t>
  </si>
  <si>
    <t>Quantity of Data Available</t>
  </si>
  <si>
    <t>Quantity of Data Needed in Future System</t>
  </si>
  <si>
    <t>Cost to Convert</t>
  </si>
  <si>
    <t>Vendor Standard Conversion Scope</t>
  </si>
  <si>
    <t>(Please outline standard scope of conversions for the objects identified)</t>
  </si>
  <si>
    <t>Financial Related Conversions</t>
  </si>
  <si>
    <t>DC.1</t>
  </si>
  <si>
    <t xml:space="preserve">GL Account Summary Balances (Fiscal Year End) </t>
  </si>
  <si>
    <t>NAV</t>
  </si>
  <si>
    <t>~12 Years </t>
  </si>
  <si>
    <t>Current, plus 3 Prior Years</t>
  </si>
  <si>
    <t>GL Account Summary Data (Period Balances)</t>
  </si>
  <si>
    <t>GL Account Detailed Transaction Data</t>
  </si>
  <si>
    <t>Vendor File (Active Vendors)</t>
  </si>
  <si>
    <t>NAV + Excel</t>
  </si>
  <si>
    <t>~150</t>
  </si>
  <si>
    <t>All Active vendors</t>
  </si>
  <si>
    <t>Open Accounts Payable Invoices</t>
  </si>
  <si>
    <t>~80</t>
  </si>
  <si>
    <t>All Open Accounts Payable Invoices</t>
  </si>
  <si>
    <t xml:space="preserve">Active Capital Assets </t>
  </si>
  <si>
    <t>~200</t>
  </si>
  <si>
    <t>Active Assets</t>
  </si>
  <si>
    <t>All Active Assets</t>
  </si>
  <si>
    <t xml:space="preserve">Active Project Records </t>
  </si>
  <si>
    <t>~50</t>
  </si>
  <si>
    <t>All Active Projects</t>
  </si>
  <si>
    <t>HCM Related Conversions</t>
  </si>
  <si>
    <t>Employee Master Data</t>
  </si>
  <si>
    <t>All Data</t>
  </si>
  <si>
    <t>Payroll YTD Balances</t>
  </si>
  <si>
    <r>
      <rPr>
        <b/>
        <sz val="10"/>
        <color rgb="FF000000"/>
        <rFont val="Arial"/>
        <family val="2"/>
      </rPr>
      <t xml:space="preserve">Employee Pay History </t>
    </r>
    <r>
      <rPr>
        <sz val="10"/>
        <color rgb="FF000000"/>
        <rFont val="Arial"/>
        <family val="2"/>
      </rPr>
      <t>(Payroll Register; Payroll Earnings and Deduction Registers; Employee Earnings Record; Payroll Journal; Payroll Check Register; Employee Payroll Adjustment Files)</t>
    </r>
  </si>
  <si>
    <r>
      <t xml:space="preserve">Customization: </t>
    </r>
    <r>
      <rPr>
        <sz val="10"/>
        <color theme="1"/>
        <rFont val="Arial"/>
        <family val="2"/>
      </rPr>
      <t>Feature/Function is</t>
    </r>
    <r>
      <rPr>
        <b/>
        <sz val="10"/>
        <color theme="1"/>
        <rFont val="Arial"/>
        <family val="2"/>
      </rPr>
      <t xml:space="preserve"> not included</t>
    </r>
    <r>
      <rPr>
        <sz val="10"/>
        <color theme="1"/>
        <rFont val="Arial"/>
        <family val="2"/>
      </rPr>
      <t xml:space="preserve"> in the current software release, and is not planned to be a part of a future software release. However,</t>
    </r>
    <r>
      <rPr>
        <b/>
        <sz val="10"/>
        <color theme="1"/>
        <rFont val="Arial"/>
        <family val="2"/>
      </rPr>
      <t xml:space="preserve"> this feature could be provided with custom modifications.</t>
    </r>
    <r>
      <rPr>
        <sz val="10"/>
        <color theme="1"/>
        <rFont val="Arial"/>
        <family val="2"/>
      </rPr>
      <t xml:space="preserve"> All related customization costs should be indicated in Attachment C – Cost Worksheet. </t>
    </r>
  </si>
  <si>
    <t>Custom Interface (Explain in comments)</t>
  </si>
  <si>
    <t>Yes</t>
  </si>
  <si>
    <t>Standard - File Import</t>
  </si>
  <si>
    <t>No</t>
  </si>
  <si>
    <t>Standard - File Export</t>
  </si>
  <si>
    <t>Optional</t>
  </si>
  <si>
    <t>Standard - File Import/Export</t>
  </si>
  <si>
    <t>Standard - Other (Explain in comments)</t>
  </si>
  <si>
    <t>Custom Integration (Explain in comments)</t>
  </si>
  <si>
    <t>Existing Interface Developed (Explain in comments)</t>
  </si>
  <si>
    <t>Functionality Proposed to Replace the Specified System</t>
  </si>
  <si>
    <t>Not Proposed</t>
  </si>
  <si>
    <t>Proposed In-Scope</t>
  </si>
  <si>
    <t>Proposed - Scope Varies from Requested Scope</t>
  </si>
  <si>
    <t>Other (State Reasons in Vendor Comments)</t>
  </si>
  <si>
    <t>The  system shall allow authorized CTRMA users to reverse or adjust depreciation entries with full audit logging of reason, user, and timestamp.shall allow authorized users to reverse depreciation entries or adjustments in accordance with audit and accounting controls, including tracking of reversal reason, user ID, and timestamp.</t>
  </si>
  <si>
    <t>The system shall provide reconciliation cash balances at the general ledger and fund level to actual bank balances and pooled cash positions.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</si>
</sst>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Calibri"/>
      <family val="2"/>
      <scheme val="minor"/>
    </font>
    <font>
      <sz val="11"/>
      <color rgb="FFFF0000"/>
      <name val="Calibri"/>
      <family val="2"/>
      <scheme val="minor"/>
    </font>
    <font>
      <b/>
      <sz val="12"/>
      <color indexed="9"/>
      <name val="Arial"/>
      <family val="2"/>
    </font>
    <font>
      <b/>
      <sz val="11"/>
      <name val="Arial"/>
      <family val="2"/>
    </font>
    <font>
      <b/>
      <sz val="10"/>
      <name val="Arial"/>
      <family val="2"/>
    </font>
    <font>
      <sz val="10"/>
      <name val="Arial"/>
      <family val="2"/>
    </font>
    <font>
      <sz val="10"/>
      <color theme="1"/>
      <name val="Arial"/>
      <family val="2"/>
    </font>
    <font>
      <sz val="11"/>
      <name val="Arial"/>
      <family val="2"/>
    </font>
    <font>
      <strike/>
      <sz val="10"/>
      <name val="Arial"/>
      <family val="2"/>
    </font>
    <font>
      <sz val="11"/>
      <color theme="1"/>
      <name val="Arial"/>
      <family val="2"/>
    </font>
    <font>
      <b/>
      <sz val="11"/>
      <color theme="1"/>
      <name val="Calibri"/>
      <family val="2"/>
      <scheme val="minor"/>
    </font>
    <font>
      <sz val="10"/>
      <color indexed="8"/>
      <name val="Arial"/>
      <family val="2"/>
    </font>
    <font>
      <b/>
      <sz val="10"/>
      <color theme="1"/>
      <name val="Arial"/>
      <family val="2"/>
    </font>
    <font>
      <b/>
      <sz val="11"/>
      <color theme="1"/>
      <name val="Arial"/>
      <family val="2"/>
    </font>
    <font>
      <sz val="10"/>
      <name val="Calibri"/>
      <family val="2"/>
      <scheme val="minor"/>
    </font>
    <font>
      <sz val="10"/>
      <color theme="1"/>
      <name val="Calibri"/>
      <family val="2"/>
      <scheme val="minor"/>
    </font>
    <font>
      <sz val="10"/>
      <color rgb="FF000000"/>
      <name val="Arial"/>
      <family val="2"/>
    </font>
    <font>
      <sz val="12"/>
      <name val="Arial MT"/>
    </font>
    <font>
      <b/>
      <sz val="10"/>
      <color rgb="FF000000"/>
      <name val="Arial"/>
      <family val="2"/>
    </font>
    <font>
      <sz val="9"/>
      <name val="Arial"/>
      <family val="2"/>
    </font>
    <font>
      <b/>
      <sz val="12"/>
      <name val="Arial"/>
      <family val="2"/>
    </font>
    <font>
      <sz val="12"/>
      <color theme="1"/>
      <name val="Arial"/>
      <family val="2"/>
    </font>
    <font>
      <sz val="12"/>
      <name val="Arial"/>
      <family val="2"/>
    </font>
    <font>
      <sz val="11"/>
      <color rgb="FF000000"/>
      <name val="Arial"/>
      <family val="2"/>
    </font>
    <font>
      <b/>
      <sz val="12"/>
      <color rgb="FFFFFFFF"/>
      <name val="Arial"/>
      <family val="2"/>
    </font>
    <font>
      <sz val="11"/>
      <color rgb="FF000000"/>
      <name val="Calibri"/>
      <family val="2"/>
    </font>
    <font>
      <sz val="9"/>
      <color rgb="FF000000"/>
      <name val="Arial"/>
      <family val="2"/>
    </font>
    <font>
      <b/>
      <sz val="16"/>
      <color rgb="FFFFFFFF"/>
      <name val="Arial"/>
      <family val="2"/>
    </font>
    <font>
      <b/>
      <u/>
      <sz val="9"/>
      <name val="Arial"/>
      <family val="2"/>
    </font>
    <font>
      <b/>
      <u/>
      <sz val="9"/>
      <color rgb="FF000000"/>
      <name val="Arial"/>
      <family val="2"/>
    </font>
    <font>
      <b/>
      <sz val="10"/>
      <name val="Arial"/>
    </font>
    <font>
      <sz val="11"/>
      <color theme="1"/>
      <name val="Segoe UI"/>
      <family val="2"/>
    </font>
    <font>
      <sz val="10"/>
      <color theme="1"/>
      <name val="Segoe UI"/>
      <family val="2"/>
    </font>
    <font>
      <b/>
      <sz val="10"/>
      <color indexed="9"/>
      <name val="Arial"/>
      <family val="2"/>
    </font>
    <font>
      <sz val="10"/>
      <color rgb="FF1F2A33"/>
      <name val="Arial"/>
      <family val="2"/>
    </font>
    <font>
      <sz val="10"/>
      <color rgb="FF111827"/>
      <name val="Arial"/>
      <family val="2"/>
    </font>
    <font>
      <sz val="8"/>
      <name val="Calibri"/>
      <family val="2"/>
      <scheme val="minor"/>
    </font>
    <font>
      <i/>
      <sz val="10"/>
      <name val="Arial"/>
      <family val="2"/>
    </font>
    <font>
      <sz val="9"/>
      <color theme="1"/>
      <name val="Arial"/>
      <family val="2"/>
    </font>
    <font>
      <b/>
      <sz val="9"/>
      <color theme="1"/>
      <name val="Arial"/>
      <family val="2"/>
    </font>
    <font>
      <sz val="9"/>
      <color rgb="FFFF0000"/>
      <name val="Arial"/>
      <family val="2"/>
    </font>
    <font>
      <b/>
      <sz val="9"/>
      <color theme="1"/>
      <name val="Arial"/>
    </font>
    <font>
      <sz val="10"/>
      <color rgb="FF000000"/>
      <name val="Calibri"/>
      <family val="2"/>
      <scheme val="minor"/>
    </font>
    <font>
      <b/>
      <sz val="10"/>
      <color rgb="FF000000"/>
      <name val="Arial"/>
    </font>
    <font>
      <sz val="10"/>
      <color rgb="FF000000"/>
      <name val="Arial"/>
    </font>
  </fonts>
  <fills count="16">
    <fill>
      <patternFill patternType="none"/>
    </fill>
    <fill>
      <patternFill patternType="gray125"/>
    </fill>
    <fill>
      <patternFill patternType="solid">
        <fgColor rgb="FF003A5D"/>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rgb="FFD9D9D9"/>
        <bgColor rgb="FF000000"/>
      </patternFill>
    </fill>
    <fill>
      <patternFill patternType="solid">
        <fgColor rgb="FF003A5D"/>
        <bgColor rgb="FF000000"/>
      </patternFill>
    </fill>
    <fill>
      <patternFill patternType="solid">
        <fgColor rgb="FF808080"/>
        <bgColor rgb="FF000000"/>
      </patternFill>
    </fill>
    <fill>
      <patternFill patternType="solid">
        <fgColor rgb="FF92D050"/>
        <bgColor rgb="FF000000"/>
      </patternFill>
    </fill>
    <fill>
      <patternFill patternType="solid">
        <fgColor rgb="FF92D050"/>
        <bgColor indexed="64"/>
      </patternFill>
    </fill>
    <fill>
      <patternFill patternType="solid">
        <fgColor theme="4" tint="0.79998168889431442"/>
        <bgColor indexed="64"/>
      </patternFill>
    </fill>
    <fill>
      <patternFill patternType="solid">
        <fgColor rgb="FFBFBFBF"/>
        <bgColor indexed="64"/>
      </patternFill>
    </fill>
  </fills>
  <borders count="24">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rgb="FF000000"/>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right style="thin">
        <color indexed="64"/>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indexed="64"/>
      </left>
      <right/>
      <top/>
      <bottom/>
      <diagonal/>
    </border>
  </borders>
  <cellStyleXfs count="13">
    <xf numFmtId="0" fontId="0" fillId="0" borderId="0"/>
    <xf numFmtId="0" fontId="5" fillId="0" borderId="0"/>
    <xf numFmtId="0" fontId="5" fillId="0" borderId="0"/>
    <xf numFmtId="0" fontId="17"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applyProtection="0"/>
    <xf numFmtId="0" fontId="5" fillId="0" borderId="0" applyProtection="0"/>
    <xf numFmtId="0" fontId="5" fillId="0" borderId="0"/>
  </cellStyleXfs>
  <cellXfs count="351">
    <xf numFmtId="0" fontId="0" fillId="0" borderId="0" xfId="0"/>
    <xf numFmtId="0" fontId="3" fillId="3" borderId="4" xfId="0" applyFont="1" applyFill="1" applyBorder="1" applyAlignment="1">
      <alignment horizontal="center" vertical="center"/>
    </xf>
    <xf numFmtId="0" fontId="3" fillId="3" borderId="4" xfId="0" applyFont="1" applyFill="1" applyBorder="1" applyAlignment="1">
      <alignment horizontal="center" vertical="center" wrapText="1"/>
    </xf>
    <xf numFmtId="0" fontId="4" fillId="4" borderId="5" xfId="0" applyFont="1" applyFill="1" applyBorder="1" applyAlignment="1">
      <alignment horizontal="centerContinuous" vertical="center"/>
    </xf>
    <xf numFmtId="0" fontId="4" fillId="4" borderId="6" xfId="0" applyFont="1" applyFill="1" applyBorder="1" applyAlignment="1">
      <alignment horizontal="centerContinuous" vertical="center"/>
    </xf>
    <xf numFmtId="0" fontId="4" fillId="4" borderId="7" xfId="0" applyFont="1" applyFill="1" applyBorder="1" applyAlignment="1">
      <alignment horizontal="centerContinuous" vertical="center"/>
    </xf>
    <xf numFmtId="0" fontId="0" fillId="0" borderId="0" xfId="0" applyAlignment="1">
      <alignment vertical="center"/>
    </xf>
    <xf numFmtId="0" fontId="5" fillId="0" borderId="4" xfId="0" applyFont="1" applyBorder="1" applyAlignment="1">
      <alignment horizontal="center" vertical="center" wrapText="1"/>
    </xf>
    <xf numFmtId="0" fontId="5" fillId="0" borderId="4" xfId="0" applyFont="1" applyBorder="1" applyAlignment="1">
      <alignment horizontal="left" vertical="center" wrapText="1"/>
    </xf>
    <xf numFmtId="0" fontId="4" fillId="0" borderId="4" xfId="0" applyFont="1" applyBorder="1" applyAlignment="1">
      <alignment horizontal="center" vertical="center" wrapText="1"/>
    </xf>
    <xf numFmtId="0" fontId="5" fillId="0" borderId="4" xfId="0" applyFont="1" applyBorder="1" applyAlignment="1">
      <alignment vertical="center" wrapText="1"/>
    </xf>
    <xf numFmtId="0" fontId="5" fillId="0" borderId="4" xfId="0" applyFont="1" applyBorder="1" applyAlignment="1">
      <alignment horizontal="left" vertical="center"/>
    </xf>
    <xf numFmtId="0" fontId="4" fillId="0" borderId="4" xfId="0" applyFont="1" applyBorder="1" applyAlignment="1">
      <alignment horizontal="left" vertical="center" wrapText="1"/>
    </xf>
    <xf numFmtId="0" fontId="6" fillId="0" borderId="4" xfId="0" applyFont="1" applyBorder="1" applyAlignment="1">
      <alignment vertical="center" wrapText="1"/>
    </xf>
    <xf numFmtId="0" fontId="0" fillId="0" borderId="4" xfId="0" applyBorder="1" applyAlignment="1">
      <alignment vertical="center"/>
    </xf>
    <xf numFmtId="0" fontId="6" fillId="0" borderId="4" xfId="0" applyFont="1" applyBorder="1" applyAlignment="1">
      <alignment horizontal="left" vertical="center" wrapText="1"/>
    </xf>
    <xf numFmtId="0" fontId="8" fillId="0" borderId="4" xfId="0" applyFont="1" applyBorder="1" applyAlignment="1">
      <alignment horizontal="left" vertical="center"/>
    </xf>
    <xf numFmtId="0" fontId="4" fillId="0" borderId="4" xfId="0" applyFont="1" applyBorder="1" applyAlignment="1">
      <alignment horizontal="center" vertical="center"/>
    </xf>
    <xf numFmtId="0" fontId="4" fillId="5" borderId="4" xfId="0" applyFont="1" applyFill="1" applyBorder="1" applyAlignment="1">
      <alignment horizontal="centerContinuous" vertical="center" wrapText="1"/>
    </xf>
    <xf numFmtId="0" fontId="4" fillId="5" borderId="4" xfId="0" applyFont="1" applyFill="1" applyBorder="1" applyAlignment="1">
      <alignment horizontal="centerContinuous" vertical="center"/>
    </xf>
    <xf numFmtId="0" fontId="4" fillId="5" borderId="5" xfId="0" applyFont="1" applyFill="1" applyBorder="1" applyAlignment="1">
      <alignment horizontal="centerContinuous" vertical="center"/>
    </xf>
    <xf numFmtId="0" fontId="4" fillId="5" borderId="6" xfId="0" applyFont="1" applyFill="1" applyBorder="1" applyAlignment="1">
      <alignment horizontal="centerContinuous" vertical="center" wrapText="1"/>
    </xf>
    <xf numFmtId="0" fontId="5" fillId="5" borderId="6" xfId="0" applyFont="1" applyFill="1" applyBorder="1" applyAlignment="1">
      <alignment horizontal="centerContinuous" vertical="center" wrapText="1"/>
    </xf>
    <xf numFmtId="0" fontId="5" fillId="5" borderId="7" xfId="0" applyFont="1" applyFill="1" applyBorder="1" applyAlignment="1">
      <alignment horizontal="centerContinuous" vertical="center" wrapText="1"/>
    </xf>
    <xf numFmtId="0" fontId="9" fillId="0" borderId="0" xfId="0" applyFont="1" applyAlignment="1">
      <alignment vertical="center"/>
    </xf>
    <xf numFmtId="0" fontId="10" fillId="0" borderId="4" xfId="0" applyFont="1" applyBorder="1" applyAlignment="1">
      <alignment vertical="center"/>
    </xf>
    <xf numFmtId="0" fontId="0" fillId="0" borderId="8" xfId="0" applyBorder="1" applyAlignment="1">
      <alignment vertical="center"/>
    </xf>
    <xf numFmtId="0" fontId="6" fillId="0" borderId="0" xfId="0" applyFont="1" applyAlignment="1">
      <alignment horizontal="left" vertical="center" wrapText="1"/>
    </xf>
    <xf numFmtId="0" fontId="3" fillId="3" borderId="4" xfId="0" applyFont="1" applyFill="1" applyBorder="1" applyAlignment="1">
      <alignment horizontal="left" vertical="center" wrapText="1"/>
    </xf>
    <xf numFmtId="0" fontId="11" fillId="0" borderId="4" xfId="0" applyFont="1" applyBorder="1" applyAlignment="1">
      <alignment horizontal="left" vertical="center" wrapText="1"/>
    </xf>
    <xf numFmtId="0" fontId="5" fillId="0" borderId="4" xfId="0" applyFont="1" applyBorder="1" applyAlignment="1">
      <alignment horizontal="left" vertical="top" wrapText="1"/>
    </xf>
    <xf numFmtId="0" fontId="9" fillId="0" borderId="0" xfId="0" applyFont="1" applyAlignment="1">
      <alignment horizontal="center" vertical="center"/>
    </xf>
    <xf numFmtId="0" fontId="9" fillId="0" borderId="0" xfId="0" applyFont="1" applyAlignment="1">
      <alignment horizontal="left" vertical="center" wrapText="1"/>
    </xf>
    <xf numFmtId="0" fontId="13" fillId="0" borderId="0" xfId="0" applyFont="1" applyAlignment="1">
      <alignment horizontal="center" vertical="center"/>
    </xf>
    <xf numFmtId="0" fontId="3" fillId="3" borderId="4" xfId="0" applyFont="1" applyFill="1" applyBorder="1" applyAlignment="1">
      <alignment horizontal="center"/>
    </xf>
    <xf numFmtId="0" fontId="3" fillId="3" borderId="4" xfId="0" applyFont="1" applyFill="1" applyBorder="1" applyAlignment="1">
      <alignment horizontal="center" wrapText="1"/>
    </xf>
    <xf numFmtId="0" fontId="5" fillId="0" borderId="4" xfId="0" applyFont="1" applyBorder="1" applyAlignment="1">
      <alignment horizontal="center" vertical="center"/>
    </xf>
    <xf numFmtId="0" fontId="9" fillId="0" borderId="0" xfId="0" applyFont="1" applyAlignment="1">
      <alignment wrapText="1"/>
    </xf>
    <xf numFmtId="0" fontId="6" fillId="0" borderId="0" xfId="0" applyFont="1" applyAlignment="1">
      <alignment horizontal="left" vertical="top" wrapText="1"/>
    </xf>
    <xf numFmtId="0" fontId="6" fillId="0" borderId="4" xfId="0" applyFont="1" applyBorder="1" applyAlignment="1">
      <alignment horizontal="left" vertical="top" wrapText="1"/>
    </xf>
    <xf numFmtId="0" fontId="5" fillId="0" borderId="4" xfId="0" applyFont="1" applyBorder="1" applyAlignment="1">
      <alignment vertical="top" wrapText="1"/>
    </xf>
    <xf numFmtId="0" fontId="5" fillId="0" borderId="4" xfId="0" applyFont="1" applyBorder="1" applyAlignment="1" applyProtection="1">
      <alignment horizontal="left" vertical="top" wrapText="1"/>
      <protection locked="0"/>
    </xf>
    <xf numFmtId="0" fontId="5" fillId="0" borderId="4" xfId="0" applyFont="1" applyBorder="1" applyAlignment="1">
      <alignment horizontal="left" vertical="top"/>
    </xf>
    <xf numFmtId="0" fontId="15" fillId="0" borderId="0" xfId="0" applyFont="1" applyAlignment="1">
      <alignment horizontal="center" vertical="center"/>
    </xf>
    <xf numFmtId="0" fontId="10" fillId="0" borderId="0" xfId="0" applyFont="1" applyAlignment="1">
      <alignment horizontal="center" vertical="center"/>
    </xf>
    <xf numFmtId="0" fontId="0" fillId="0" borderId="0" xfId="0" applyAlignment="1">
      <alignment wrapText="1"/>
    </xf>
    <xf numFmtId="0" fontId="9" fillId="0" borderId="0" xfId="0" applyFont="1"/>
    <xf numFmtId="0" fontId="11" fillId="0" borderId="4" xfId="0" applyFont="1" applyBorder="1" applyAlignment="1">
      <alignment vertical="top" wrapText="1"/>
    </xf>
    <xf numFmtId="0" fontId="6" fillId="0" borderId="4" xfId="0" applyFont="1" applyBorder="1" applyAlignment="1">
      <alignment vertical="top" wrapText="1"/>
    </xf>
    <xf numFmtId="0" fontId="11" fillId="0" borderId="4" xfId="0" applyFont="1" applyBorder="1" applyAlignment="1">
      <alignment horizontal="left" vertical="top" wrapText="1"/>
    </xf>
    <xf numFmtId="0" fontId="6" fillId="0" borderId="0" xfId="0" applyFont="1" applyAlignment="1">
      <alignment wrapText="1"/>
    </xf>
    <xf numFmtId="0" fontId="15" fillId="0" borderId="0" xfId="0" applyFont="1" applyAlignment="1">
      <alignment wrapText="1"/>
    </xf>
    <xf numFmtId="0" fontId="5" fillId="0" borderId="7" xfId="0" applyFont="1" applyBorder="1" applyAlignment="1">
      <alignment horizontal="left" vertical="top"/>
    </xf>
    <xf numFmtId="0" fontId="16" fillId="8" borderId="4" xfId="0" applyFont="1" applyFill="1" applyBorder="1" applyAlignment="1">
      <alignment horizontal="left" vertical="top" wrapText="1"/>
    </xf>
    <xf numFmtId="0" fontId="5" fillId="0" borderId="4" xfId="0" applyFont="1" applyBorder="1" applyAlignment="1" applyProtection="1">
      <alignment horizontal="left" vertical="center" wrapText="1"/>
      <protection locked="0"/>
    </xf>
    <xf numFmtId="0" fontId="5" fillId="0" borderId="4" xfId="0" applyFont="1" applyBorder="1" applyAlignment="1">
      <alignment wrapText="1"/>
    </xf>
    <xf numFmtId="0" fontId="6" fillId="0" borderId="0" xfId="0" applyFont="1" applyAlignment="1">
      <alignment horizontal="center" vertical="center"/>
    </xf>
    <xf numFmtId="0" fontId="5" fillId="6" borderId="4" xfId="0" applyFont="1" applyFill="1" applyBorder="1" applyAlignment="1">
      <alignment horizontal="left" vertical="top" wrapText="1"/>
    </xf>
    <xf numFmtId="0" fontId="12" fillId="0" borderId="4" xfId="0" applyFont="1" applyBorder="1" applyAlignment="1" applyProtection="1">
      <alignment horizontal="center" vertical="center"/>
      <protection locked="0"/>
    </xf>
    <xf numFmtId="0" fontId="4" fillId="0" borderId="4" xfId="0" applyFont="1" applyBorder="1" applyAlignment="1" applyProtection="1">
      <alignment horizontal="left" vertical="top" wrapText="1"/>
      <protection locked="0"/>
    </xf>
    <xf numFmtId="0" fontId="5" fillId="0" borderId="4" xfId="7" applyBorder="1" applyAlignment="1">
      <alignment horizontal="left" vertical="top" wrapText="1"/>
    </xf>
    <xf numFmtId="0" fontId="4" fillId="0" borderId="4"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4" xfId="0" applyFont="1" applyBorder="1" applyAlignment="1">
      <alignment horizontal="centerContinuous" vertical="center" wrapText="1"/>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Continuous" vertical="center"/>
    </xf>
    <xf numFmtId="0" fontId="4" fillId="0" borderId="4" xfId="0" applyFont="1" applyBorder="1" applyAlignment="1">
      <alignment vertical="center"/>
    </xf>
    <xf numFmtId="0" fontId="4" fillId="0" borderId="3" xfId="0" applyFont="1" applyBorder="1" applyAlignment="1">
      <alignment horizontal="centerContinuous" vertical="center"/>
    </xf>
    <xf numFmtId="0" fontId="3" fillId="3" borderId="4" xfId="0" applyFont="1" applyFill="1" applyBorder="1" applyAlignment="1">
      <alignment horizontal="left"/>
    </xf>
    <xf numFmtId="0" fontId="4" fillId="0" borderId="4" xfId="0" applyFont="1" applyBorder="1" applyAlignment="1" applyProtection="1">
      <alignment horizontal="center" vertical="center" wrapText="1" shrinkToFit="1"/>
      <protection locked="0"/>
    </xf>
    <xf numFmtId="0" fontId="5" fillId="0" borderId="4" xfId="9" applyBorder="1" applyAlignment="1">
      <alignment horizontal="left" vertical="top" wrapText="1" shrinkToFit="1"/>
    </xf>
    <xf numFmtId="0" fontId="5" fillId="0" borderId="4" xfId="9" applyBorder="1" applyAlignment="1" applyProtection="1">
      <alignment horizontal="left" vertical="top" wrapText="1"/>
      <protection locked="0"/>
    </xf>
    <xf numFmtId="0" fontId="5" fillId="0" borderId="4" xfId="0" applyFont="1" applyBorder="1" applyAlignment="1">
      <alignment vertical="top" wrapText="1" shrinkToFit="1"/>
    </xf>
    <xf numFmtId="0" fontId="5" fillId="0" borderId="4" xfId="0" applyFont="1" applyBorder="1" applyAlignment="1" applyProtection="1">
      <alignment horizontal="left" vertical="center"/>
      <protection locked="0"/>
    </xf>
    <xf numFmtId="0" fontId="5" fillId="0" borderId="4" xfId="0" applyFont="1" applyBorder="1" applyAlignment="1" applyProtection="1">
      <alignment horizontal="left" vertical="center" wrapText="1" shrinkToFit="1"/>
      <protection locked="0"/>
    </xf>
    <xf numFmtId="0" fontId="6" fillId="0" borderId="0" xfId="0" applyFont="1" applyAlignment="1">
      <alignment horizontal="left" vertical="top"/>
    </xf>
    <xf numFmtId="2" fontId="5" fillId="0" borderId="4" xfId="9" applyNumberFormat="1" applyBorder="1" applyAlignment="1">
      <alignment horizontal="left" vertical="top" wrapText="1" shrinkToFit="1"/>
    </xf>
    <xf numFmtId="0" fontId="6" fillId="0" borderId="0" xfId="0" applyFont="1" applyAlignment="1">
      <alignment horizontal="left" vertical="center"/>
    </xf>
    <xf numFmtId="0" fontId="9" fillId="0" borderId="0" xfId="0" applyFont="1" applyAlignment="1">
      <alignment horizontal="left"/>
    </xf>
    <xf numFmtId="0" fontId="5" fillId="0" borderId="4" xfId="0" applyFont="1" applyBorder="1" applyAlignment="1" applyProtection="1">
      <alignment vertical="top" wrapText="1"/>
      <protection locked="0"/>
    </xf>
    <xf numFmtId="0" fontId="16" fillId="0" borderId="4" xfId="0" applyFont="1" applyBorder="1" applyAlignment="1">
      <alignment vertical="top" wrapText="1"/>
    </xf>
    <xf numFmtId="0" fontId="20" fillId="0" borderId="0" xfId="0" applyFont="1" applyAlignment="1">
      <alignment horizontal="center" vertical="center"/>
    </xf>
    <xf numFmtId="0" fontId="21" fillId="0" borderId="0" xfId="0" applyFont="1"/>
    <xf numFmtId="0" fontId="20" fillId="3" borderId="4" xfId="0" applyFont="1" applyFill="1" applyBorder="1" applyAlignment="1">
      <alignment horizontal="center" vertical="center"/>
    </xf>
    <xf numFmtId="0" fontId="20" fillId="3" borderId="4" xfId="0" applyFont="1" applyFill="1" applyBorder="1" applyAlignment="1">
      <alignment horizontal="center" vertical="center" wrapText="1"/>
    </xf>
    <xf numFmtId="0" fontId="20" fillId="3" borderId="8" xfId="0" applyFont="1" applyFill="1" applyBorder="1" applyAlignment="1">
      <alignment horizontal="center" vertical="center" wrapText="1"/>
    </xf>
    <xf numFmtId="0" fontId="20" fillId="0" borderId="0" xfId="0" applyFont="1" applyAlignment="1">
      <alignment horizontal="center" vertical="center" wrapText="1"/>
    </xf>
    <xf numFmtId="0" fontId="7" fillId="0" borderId="4" xfId="0" applyFont="1" applyBorder="1" applyAlignment="1">
      <alignment horizontal="center" vertical="center"/>
    </xf>
    <xf numFmtId="0" fontId="3" fillId="0" borderId="4" xfId="0" applyFont="1" applyBorder="1" applyAlignment="1">
      <alignment horizontal="right"/>
    </xf>
    <xf numFmtId="3" fontId="13" fillId="0" borderId="4" xfId="0" applyNumberFormat="1" applyFont="1" applyBorder="1" applyAlignment="1">
      <alignment horizontal="center" vertical="center"/>
    </xf>
    <xf numFmtId="0" fontId="6" fillId="0" borderId="0" xfId="0" applyFont="1" applyAlignment="1">
      <alignment horizontal="center"/>
    </xf>
    <xf numFmtId="0" fontId="21" fillId="0" borderId="0" xfId="0" applyFont="1" applyAlignment="1">
      <alignment horizontal="center" vertical="center"/>
    </xf>
    <xf numFmtId="0" fontId="22" fillId="0" borderId="0" xfId="0" applyFont="1" applyAlignment="1">
      <alignment horizontal="center" vertical="center"/>
    </xf>
    <xf numFmtId="0" fontId="6" fillId="0" borderId="0" xfId="0" applyFont="1" applyAlignment="1">
      <alignment horizontal="center" vertical="center" wrapText="1"/>
    </xf>
    <xf numFmtId="0" fontId="9" fillId="0" borderId="0" xfId="0" applyFont="1" applyAlignment="1">
      <alignment horizontal="center" vertical="center" wrapText="1"/>
    </xf>
    <xf numFmtId="0" fontId="7" fillId="0" borderId="0" xfId="0" applyFont="1" applyAlignment="1">
      <alignment wrapText="1"/>
    </xf>
    <xf numFmtId="0" fontId="6" fillId="0" borderId="0" xfId="0" applyFont="1" applyAlignment="1">
      <alignment vertical="center" wrapText="1"/>
    </xf>
    <xf numFmtId="0" fontId="0" fillId="0" borderId="0" xfId="0" applyAlignment="1">
      <alignment horizontal="left" wrapText="1"/>
    </xf>
    <xf numFmtId="0" fontId="4" fillId="4" borderId="6" xfId="0" applyFont="1" applyFill="1" applyBorder="1" applyAlignment="1">
      <alignment horizontal="centerContinuous" vertical="center" wrapText="1"/>
    </xf>
    <xf numFmtId="0" fontId="20" fillId="6" borderId="0" xfId="0" applyFont="1" applyFill="1" applyAlignment="1">
      <alignment horizontal="center" vertical="center" wrapText="1"/>
    </xf>
    <xf numFmtId="0" fontId="21" fillId="6" borderId="0" xfId="0" applyFont="1" applyFill="1"/>
    <xf numFmtId="0" fontId="0" fillId="0" borderId="13" xfId="0" applyBorder="1" applyAlignment="1">
      <alignment vertical="center"/>
    </xf>
    <xf numFmtId="0" fontId="9" fillId="4" borderId="0" xfId="0" applyFont="1" applyFill="1"/>
    <xf numFmtId="0" fontId="6" fillId="0" borderId="0" xfId="0" applyFont="1"/>
    <xf numFmtId="0" fontId="3" fillId="9" borderId="15" xfId="0" applyFont="1" applyFill="1" applyBorder="1" applyAlignment="1">
      <alignment horizontal="left" vertical="center" indent="3"/>
    </xf>
    <xf numFmtId="0" fontId="3" fillId="9" borderId="14" xfId="0" applyFont="1" applyFill="1" applyBorder="1" applyAlignment="1">
      <alignment horizontal="left" vertical="center" indent="34"/>
    </xf>
    <xf numFmtId="0" fontId="25" fillId="0" borderId="0" xfId="0" applyFont="1"/>
    <xf numFmtId="0" fontId="26" fillId="0" borderId="9" xfId="0" applyFont="1" applyBorder="1"/>
    <xf numFmtId="0" fontId="4" fillId="11" borderId="9" xfId="0" applyFont="1" applyFill="1" applyBorder="1"/>
    <xf numFmtId="0" fontId="4" fillId="11" borderId="3" xfId="0" applyFont="1" applyFill="1" applyBorder="1" applyAlignment="1">
      <alignment horizontal="center" vertical="center" wrapText="1"/>
    </xf>
    <xf numFmtId="0" fontId="13" fillId="0" borderId="5" xfId="0" applyFont="1" applyBorder="1" applyAlignment="1">
      <alignment horizontal="center" vertical="center"/>
    </xf>
    <xf numFmtId="0" fontId="23" fillId="0" borderId="4" xfId="0" applyFont="1" applyBorder="1" applyAlignment="1">
      <alignment horizontal="left" vertical="center" wrapText="1" indent="1"/>
    </xf>
    <xf numFmtId="0" fontId="4" fillId="11" borderId="19" xfId="0" applyFont="1" applyFill="1" applyBorder="1" applyAlignment="1">
      <alignment horizontal="center" vertical="center" wrapText="1"/>
    </xf>
    <xf numFmtId="0" fontId="19" fillId="11" borderId="3" xfId="0" applyFont="1" applyFill="1" applyBorder="1" applyAlignment="1">
      <alignment horizontal="center" vertical="center" wrapText="1"/>
    </xf>
    <xf numFmtId="0" fontId="18" fillId="0" borderId="3" xfId="0" applyFont="1" applyBorder="1" applyAlignment="1">
      <alignment wrapText="1"/>
    </xf>
    <xf numFmtId="0" fontId="16" fillId="0" borderId="3" xfId="0" applyFont="1" applyBorder="1"/>
    <xf numFmtId="0" fontId="23" fillId="0" borderId="3" xfId="0" applyFont="1" applyBorder="1"/>
    <xf numFmtId="0" fontId="23" fillId="0" borderId="7" xfId="0" applyFont="1" applyBorder="1"/>
    <xf numFmtId="0" fontId="23" fillId="0" borderId="0" xfId="0" applyFont="1" applyAlignment="1">
      <alignment wrapText="1"/>
    </xf>
    <xf numFmtId="0" fontId="23" fillId="0" borderId="0" xfId="0" applyFont="1"/>
    <xf numFmtId="0" fontId="18" fillId="0" borderId="4" xfId="0" applyFont="1" applyBorder="1" applyAlignment="1" applyProtection="1">
      <alignment horizontal="center" vertical="center"/>
      <protection locked="0"/>
    </xf>
    <xf numFmtId="0" fontId="16" fillId="0" borderId="4" xfId="0" applyFont="1" applyBorder="1" applyAlignment="1">
      <alignment vertical="center" wrapText="1"/>
    </xf>
    <xf numFmtId="0" fontId="5" fillId="0" borderId="4" xfId="0" applyFont="1" applyBorder="1" applyAlignment="1" applyProtection="1">
      <alignment vertical="center" wrapText="1"/>
      <protection locked="0"/>
    </xf>
    <xf numFmtId="0" fontId="9" fillId="0" borderId="0" xfId="0" applyFont="1" applyAlignment="1">
      <alignment vertical="center" wrapText="1"/>
    </xf>
    <xf numFmtId="0" fontId="1" fillId="0" borderId="0" xfId="0" applyFont="1"/>
    <xf numFmtId="0" fontId="31" fillId="0" borderId="0" xfId="0" applyFont="1" applyAlignment="1">
      <alignment vertical="center"/>
    </xf>
    <xf numFmtId="0" fontId="4" fillId="3" borderId="4" xfId="0" applyFont="1" applyFill="1" applyBorder="1" applyAlignment="1">
      <alignment horizontal="center" vertical="center" wrapText="1"/>
    </xf>
    <xf numFmtId="0" fontId="37" fillId="14" borderId="4" xfId="0" applyFont="1" applyFill="1" applyBorder="1" applyAlignment="1">
      <alignment horizontal="left" vertical="top" wrapText="1"/>
    </xf>
    <xf numFmtId="0" fontId="5" fillId="14" borderId="4" xfId="0" applyFont="1" applyFill="1" applyBorder="1" applyAlignment="1">
      <alignment horizontal="center" vertical="center" wrapText="1"/>
    </xf>
    <xf numFmtId="0" fontId="4" fillId="14" borderId="4" xfId="0" applyFont="1" applyFill="1" applyBorder="1" applyAlignment="1">
      <alignment horizontal="center" vertical="center" wrapText="1"/>
    </xf>
    <xf numFmtId="0" fontId="5" fillId="14" borderId="4" xfId="0" applyFont="1" applyFill="1" applyBorder="1" applyAlignment="1">
      <alignment wrapText="1"/>
    </xf>
    <xf numFmtId="0" fontId="37" fillId="0" borderId="4" xfId="0" applyFont="1" applyBorder="1" applyAlignment="1">
      <alignment horizontal="left" vertical="top" wrapText="1"/>
    </xf>
    <xf numFmtId="0" fontId="38" fillId="0" borderId="0" xfId="0" applyFont="1"/>
    <xf numFmtId="0" fontId="38" fillId="0" borderId="4" xfId="0" applyFont="1" applyBorder="1" applyAlignment="1">
      <alignment horizontal="center" vertical="center"/>
    </xf>
    <xf numFmtId="0" fontId="38" fillId="0" borderId="4" xfId="0" applyFont="1" applyBorder="1" applyAlignment="1">
      <alignment horizontal="center" vertical="center" wrapText="1"/>
    </xf>
    <xf numFmtId="0" fontId="38" fillId="0" borderId="4" xfId="0" applyFont="1" applyBorder="1" applyAlignment="1">
      <alignment horizontal="left" vertical="center" wrapText="1"/>
    </xf>
    <xf numFmtId="0" fontId="39" fillId="0" borderId="4" xfId="0" applyFont="1" applyBorder="1" applyAlignment="1">
      <alignment horizontal="center" vertical="center" wrapText="1"/>
    </xf>
    <xf numFmtId="0" fontId="40" fillId="0" borderId="4" xfId="0" applyFont="1" applyBorder="1" applyAlignment="1">
      <alignment horizontal="center" vertical="center" wrapText="1"/>
    </xf>
    <xf numFmtId="0" fontId="38" fillId="0" borderId="4" xfId="0" applyFont="1" applyBorder="1" applyAlignment="1">
      <alignment horizontal="left" vertical="top" wrapText="1"/>
    </xf>
    <xf numFmtId="0" fontId="19" fillId="0" borderId="4" xfId="0" applyFont="1" applyBorder="1" applyAlignment="1">
      <alignment horizontal="center" vertical="center" wrapText="1"/>
    </xf>
    <xf numFmtId="0" fontId="38" fillId="0" borderId="4" xfId="0" applyFont="1" applyBorder="1"/>
    <xf numFmtId="0" fontId="38" fillId="0" borderId="13" xfId="0" applyFont="1" applyBorder="1" applyAlignment="1">
      <alignment horizontal="center" vertical="center"/>
    </xf>
    <xf numFmtId="0" fontId="19" fillId="6" borderId="4" xfId="0" applyFont="1" applyFill="1" applyBorder="1" applyAlignment="1">
      <alignment horizontal="left" vertical="center" wrapText="1"/>
    </xf>
    <xf numFmtId="0" fontId="41" fillId="0" borderId="4" xfId="0" applyFont="1" applyBorder="1" applyAlignment="1">
      <alignment horizontal="center" vertical="center" wrapText="1"/>
    </xf>
    <xf numFmtId="0" fontId="38" fillId="6" borderId="4" xfId="0" applyFont="1" applyFill="1" applyBorder="1" applyAlignment="1">
      <alignment horizontal="center" vertical="center" wrapText="1"/>
    </xf>
    <xf numFmtId="0" fontId="38" fillId="6" borderId="4" xfId="0" applyFont="1" applyFill="1" applyBorder="1"/>
    <xf numFmtId="0" fontId="19" fillId="0" borderId="13" xfId="0" applyFont="1" applyBorder="1" applyAlignment="1">
      <alignment vertical="center" wrapText="1"/>
    </xf>
    <xf numFmtId="0" fontId="26" fillId="0" borderId="13" xfId="0" applyFont="1" applyBorder="1" applyAlignment="1">
      <alignment vertical="center" wrapText="1"/>
    </xf>
    <xf numFmtId="0" fontId="19" fillId="0" borderId="13" xfId="0" applyFont="1" applyBorder="1" applyAlignment="1">
      <alignment horizontal="center" vertical="center" wrapText="1"/>
    </xf>
    <xf numFmtId="0" fontId="19" fillId="0" borderId="13" xfId="0" applyFont="1" applyBorder="1" applyAlignment="1">
      <alignment horizontal="left" vertical="center" wrapText="1"/>
    </xf>
    <xf numFmtId="0" fontId="39" fillId="0" borderId="13" xfId="0" applyFont="1" applyBorder="1" applyAlignment="1">
      <alignment horizontal="center" vertical="center" wrapText="1"/>
    </xf>
    <xf numFmtId="0" fontId="38" fillId="0" borderId="13" xfId="0" applyFont="1" applyBorder="1" applyAlignment="1">
      <alignment horizontal="center" vertical="center" wrapText="1"/>
    </xf>
    <xf numFmtId="0" fontId="38" fillId="0" borderId="13" xfId="0" applyFont="1" applyBorder="1"/>
    <xf numFmtId="0" fontId="38" fillId="0" borderId="13" xfId="0" applyFont="1" applyBorder="1" applyAlignment="1">
      <alignment horizontal="left" vertical="center" wrapText="1"/>
    </xf>
    <xf numFmtId="0" fontId="26" fillId="0" borderId="13" xfId="0" applyFont="1" applyBorder="1" applyAlignment="1">
      <alignment horizontal="center" vertical="center"/>
    </xf>
    <xf numFmtId="0" fontId="26" fillId="0" borderId="13" xfId="0" applyFont="1" applyBorder="1" applyAlignment="1">
      <alignment horizontal="center" vertical="center" wrapText="1"/>
    </xf>
    <xf numFmtId="0" fontId="38" fillId="0" borderId="4" xfId="0" applyFont="1" applyBorder="1" applyAlignment="1">
      <alignment vertical="top" wrapText="1"/>
    </xf>
    <xf numFmtId="0" fontId="38" fillId="0" borderId="20" xfId="0" applyFont="1" applyBorder="1" applyAlignment="1">
      <alignment horizontal="center" vertical="center" wrapText="1"/>
    </xf>
    <xf numFmtId="0" fontId="26" fillId="0" borderId="20" xfId="0" applyFont="1" applyBorder="1" applyAlignment="1">
      <alignment vertical="center" wrapText="1"/>
    </xf>
    <xf numFmtId="0" fontId="38" fillId="0" borderId="20" xfId="0" applyFont="1" applyBorder="1"/>
    <xf numFmtId="0" fontId="26" fillId="0" borderId="4" xfId="0" applyFont="1" applyBorder="1" applyAlignment="1">
      <alignment vertical="center" wrapText="1"/>
    </xf>
    <xf numFmtId="0" fontId="0" fillId="0" borderId="4" xfId="0" applyBorder="1"/>
    <xf numFmtId="0" fontId="6" fillId="0" borderId="4" xfId="0" applyFont="1" applyBorder="1"/>
    <xf numFmtId="0" fontId="42" fillId="0" borderId="4" xfId="0" applyFont="1" applyBorder="1" applyAlignment="1">
      <alignment horizontal="left" vertical="center" wrapText="1"/>
    </xf>
    <xf numFmtId="0" fontId="28" fillId="0" borderId="4" xfId="0" applyFont="1" applyBorder="1" applyAlignment="1">
      <alignment wrapText="1"/>
    </xf>
    <xf numFmtId="0" fontId="19" fillId="0" borderId="4" xfId="0" applyFont="1" applyBorder="1" applyAlignment="1">
      <alignment vertical="top" wrapText="1"/>
    </xf>
    <xf numFmtId="0" fontId="18" fillId="0" borderId="4" xfId="0" applyFont="1" applyBorder="1" applyAlignment="1">
      <alignment horizontal="left" vertical="center" wrapText="1"/>
    </xf>
    <xf numFmtId="0" fontId="16" fillId="0" borderId="4" xfId="0" applyFont="1" applyBorder="1" applyAlignment="1">
      <alignment horizontal="center" vertical="center" wrapText="1"/>
    </xf>
    <xf numFmtId="0" fontId="16" fillId="0" borderId="3" xfId="0" applyFont="1" applyBorder="1" applyAlignment="1">
      <alignment horizontal="center" wrapText="1"/>
    </xf>
    <xf numFmtId="0" fontId="16" fillId="0" borderId="3" xfId="0" applyFont="1" applyBorder="1" applyAlignment="1">
      <alignment horizontal="center" vertical="center" wrapText="1"/>
    </xf>
    <xf numFmtId="0" fontId="5" fillId="0" borderId="3" xfId="0" applyFont="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6" xfId="0" applyFont="1" applyFill="1" applyBorder="1" applyAlignment="1">
      <alignment horizontal="center" vertical="center"/>
    </xf>
    <xf numFmtId="0" fontId="4" fillId="5" borderId="6" xfId="0" applyFont="1" applyFill="1" applyBorder="1" applyAlignment="1">
      <alignment horizontal="center"/>
    </xf>
    <xf numFmtId="0" fontId="15" fillId="0" borderId="4" xfId="0" applyFont="1" applyBorder="1" applyAlignment="1">
      <alignment horizontal="center" vertical="center" wrapText="1"/>
    </xf>
    <xf numFmtId="0" fontId="15" fillId="0" borderId="4" xfId="0" applyFont="1" applyBorder="1" applyAlignment="1">
      <alignment horizontal="center" vertical="center"/>
    </xf>
    <xf numFmtId="0" fontId="12" fillId="15" borderId="4" xfId="0" applyFont="1" applyFill="1" applyBorder="1" applyAlignment="1">
      <alignment horizontal="center" vertical="center" wrapText="1"/>
    </xf>
    <xf numFmtId="0" fontId="12" fillId="15" borderId="5" xfId="0" applyFont="1" applyFill="1" applyBorder="1" applyAlignment="1">
      <alignment vertical="center" wrapText="1"/>
    </xf>
    <xf numFmtId="0" fontId="12" fillId="15" borderId="4" xfId="0" applyFont="1" applyFill="1" applyBorder="1" applyAlignment="1">
      <alignment vertical="center" wrapText="1"/>
    </xf>
    <xf numFmtId="0" fontId="12" fillId="0" borderId="4" xfId="0" applyFont="1" applyBorder="1" applyAlignment="1">
      <alignment horizontal="center" vertical="center" wrapText="1"/>
    </xf>
    <xf numFmtId="0" fontId="12" fillId="0" borderId="4" xfId="0" applyFont="1" applyBorder="1" applyAlignment="1">
      <alignment vertical="top" wrapText="1"/>
    </xf>
    <xf numFmtId="0" fontId="43" fillId="0" borderId="4" xfId="0" applyFont="1" applyBorder="1" applyAlignment="1">
      <alignment vertical="top" wrapText="1"/>
    </xf>
    <xf numFmtId="0" fontId="43" fillId="0" borderId="4" xfId="0" applyFont="1" applyBorder="1" applyAlignment="1">
      <alignment horizontal="left" vertical="top" wrapText="1"/>
    </xf>
    <xf numFmtId="0" fontId="12" fillId="0" borderId="4" xfId="0" applyFont="1" applyBorder="1" applyAlignment="1">
      <alignment horizontal="left" vertical="top" wrapText="1"/>
    </xf>
    <xf numFmtId="0" fontId="5" fillId="0" borderId="4" xfId="0" applyFont="1" applyBorder="1" applyAlignment="1">
      <alignment vertical="center"/>
    </xf>
    <xf numFmtId="0" fontId="5" fillId="0" borderId="8" xfId="0" applyFont="1" applyBorder="1" applyAlignment="1">
      <alignment horizontal="center" vertical="center" wrapText="1"/>
    </xf>
    <xf numFmtId="0" fontId="5" fillId="0" borderId="8" xfId="0" applyFont="1" applyBorder="1" applyAlignment="1">
      <alignment horizontal="left" vertical="center" wrapText="1"/>
    </xf>
    <xf numFmtId="0" fontId="4" fillId="0" borderId="8" xfId="0" applyFont="1" applyBorder="1" applyAlignment="1">
      <alignment horizontal="center" vertical="center" wrapText="1"/>
    </xf>
    <xf numFmtId="0" fontId="5" fillId="0" borderId="8" xfId="0" applyFont="1" applyBorder="1" applyAlignment="1">
      <alignment vertical="center"/>
    </xf>
    <xf numFmtId="0" fontId="5" fillId="0" borderId="13" xfId="0" applyFont="1" applyBorder="1" applyAlignment="1">
      <alignment horizontal="center" vertical="center" wrapText="1"/>
    </xf>
    <xf numFmtId="0" fontId="5" fillId="0" borderId="13" xfId="0" applyFont="1" applyBorder="1" applyAlignment="1">
      <alignment horizontal="left" vertical="center" wrapText="1"/>
    </xf>
    <xf numFmtId="0" fontId="4" fillId="0" borderId="13" xfId="0" applyFont="1" applyBorder="1" applyAlignment="1">
      <alignment horizontal="center" vertical="center" wrapText="1"/>
    </xf>
    <xf numFmtId="0" fontId="5" fillId="0" borderId="9" xfId="0" applyFont="1" applyBorder="1" applyAlignment="1">
      <alignment horizontal="center" vertical="center" wrapText="1"/>
    </xf>
    <xf numFmtId="0" fontId="5" fillId="0" borderId="9" xfId="0" applyFont="1" applyBorder="1" applyAlignment="1">
      <alignment horizontal="left" vertical="center" wrapText="1"/>
    </xf>
    <xf numFmtId="0" fontId="4" fillId="0" borderId="9" xfId="0" applyFont="1" applyBorder="1" applyAlignment="1">
      <alignment horizontal="center" vertical="center" wrapText="1"/>
    </xf>
    <xf numFmtId="0" fontId="5" fillId="0" borderId="9" xfId="0" applyFont="1" applyBorder="1" applyAlignment="1">
      <alignment vertical="center"/>
    </xf>
    <xf numFmtId="0" fontId="8" fillId="0" borderId="4" xfId="0" applyFont="1" applyBorder="1" applyAlignment="1">
      <alignment horizontal="left" vertical="center" wrapText="1"/>
    </xf>
    <xf numFmtId="0" fontId="6" fillId="0" borderId="6" xfId="0" applyFont="1" applyBorder="1" applyAlignment="1">
      <alignment horizontal="left" vertical="center" wrapText="1"/>
    </xf>
    <xf numFmtId="0" fontId="37" fillId="0" borderId="4" xfId="0" applyFont="1" applyBorder="1" applyAlignment="1">
      <alignment horizontal="left" vertical="center"/>
    </xf>
    <xf numFmtId="0" fontId="5" fillId="0" borderId="7" xfId="0" applyFont="1" applyBorder="1" applyAlignment="1">
      <alignment horizontal="left" vertical="top" wrapText="1"/>
    </xf>
    <xf numFmtId="0" fontId="4" fillId="5" borderId="5" xfId="0" applyFont="1" applyFill="1" applyBorder="1" applyAlignment="1">
      <alignment horizontal="left"/>
    </xf>
    <xf numFmtId="0" fontId="5" fillId="0" borderId="7" xfId="0" applyFont="1" applyBorder="1" applyAlignment="1">
      <alignment horizontal="left" vertical="center" wrapText="1"/>
    </xf>
    <xf numFmtId="0" fontId="4" fillId="5" borderId="5" xfId="0" applyFont="1" applyFill="1" applyBorder="1" applyAlignment="1">
      <alignment horizontal="left" vertical="center"/>
    </xf>
    <xf numFmtId="0" fontId="37" fillId="0" borderId="4" xfId="0" applyFont="1" applyBorder="1" applyAlignment="1">
      <alignment horizontal="left" vertical="center" wrapText="1"/>
    </xf>
    <xf numFmtId="0" fontId="32" fillId="0" borderId="4" xfId="0" applyFont="1" applyBorder="1" applyAlignment="1">
      <alignment vertical="center" wrapText="1"/>
    </xf>
    <xf numFmtId="0" fontId="32" fillId="0" borderId="0" xfId="0" applyFont="1" applyAlignment="1">
      <alignment vertical="center" wrapText="1"/>
    </xf>
    <xf numFmtId="0" fontId="4" fillId="0" borderId="4" xfId="0" applyFont="1" applyBorder="1" applyAlignment="1">
      <alignment vertical="center" wrapText="1"/>
    </xf>
    <xf numFmtId="0" fontId="11" fillId="0" borderId="4" xfId="0" applyFont="1" applyBorder="1" applyAlignment="1">
      <alignment vertical="center" wrapText="1"/>
    </xf>
    <xf numFmtId="0" fontId="37" fillId="0" borderId="4" xfId="0" applyFont="1" applyBorder="1" applyAlignment="1">
      <alignment vertical="center" wrapText="1"/>
    </xf>
    <xf numFmtId="0" fontId="6" fillId="0" borderId="4" xfId="0" applyFont="1" applyBorder="1" applyAlignment="1" applyProtection="1">
      <alignment horizontal="left" vertical="top" wrapText="1"/>
      <protection locked="0"/>
    </xf>
    <xf numFmtId="0" fontId="5" fillId="0" borderId="4" xfId="1" applyBorder="1" applyAlignment="1">
      <alignment horizontal="left" vertical="top" wrapText="1"/>
    </xf>
    <xf numFmtId="0" fontId="0" fillId="0" borderId="4" xfId="0" applyBorder="1" applyAlignment="1" applyProtection="1">
      <alignment horizontal="left" vertical="top" wrapText="1"/>
      <protection locked="0"/>
    </xf>
    <xf numFmtId="0" fontId="5" fillId="0" borderId="9" xfId="1" applyBorder="1" applyAlignment="1">
      <alignment horizontal="left" vertical="top" wrapText="1"/>
    </xf>
    <xf numFmtId="0" fontId="7" fillId="0" borderId="4" xfId="0" applyFont="1" applyBorder="1" applyAlignment="1" applyProtection="1">
      <alignment horizontal="left" vertical="top" wrapText="1"/>
      <protection locked="0"/>
    </xf>
    <xf numFmtId="0" fontId="6" fillId="0" borderId="4" xfId="0" applyFont="1" applyBorder="1" applyAlignment="1">
      <alignment wrapText="1"/>
    </xf>
    <xf numFmtId="0" fontId="0" fillId="0" borderId="4" xfId="0" applyBorder="1" applyAlignment="1">
      <alignment horizontal="left" wrapText="1"/>
    </xf>
    <xf numFmtId="0" fontId="5" fillId="0" borderId="11" xfId="1" applyBorder="1" applyAlignment="1">
      <alignment horizontal="left" vertical="top" wrapText="1"/>
    </xf>
    <xf numFmtId="0" fontId="5" fillId="0" borderId="12" xfId="0" applyFont="1" applyBorder="1" applyAlignment="1" applyProtection="1">
      <alignment horizontal="left" wrapText="1"/>
      <protection locked="0"/>
    </xf>
    <xf numFmtId="0" fontId="5" fillId="0" borderId="4" xfId="1" applyBorder="1" applyAlignment="1">
      <alignment vertical="top" wrapText="1"/>
    </xf>
    <xf numFmtId="0" fontId="5" fillId="0" borderId="4" xfId="0" applyFont="1" applyBorder="1" applyAlignment="1" applyProtection="1">
      <alignment horizontal="left" wrapText="1"/>
      <protection locked="0"/>
    </xf>
    <xf numFmtId="0" fontId="5" fillId="0" borderId="7" xfId="0" applyFont="1" applyBorder="1" applyAlignment="1" applyProtection="1">
      <alignment horizontal="left" wrapText="1"/>
      <protection locked="0"/>
    </xf>
    <xf numFmtId="0" fontId="5" fillId="0" borderId="13" xfId="1" applyBorder="1" applyAlignment="1">
      <alignment vertical="top" wrapText="1"/>
    </xf>
    <xf numFmtId="0" fontId="4" fillId="0" borderId="13" xfId="0" applyFont="1" applyBorder="1" applyAlignment="1" applyProtection="1">
      <alignment horizontal="center" wrapText="1"/>
      <protection locked="0"/>
    </xf>
    <xf numFmtId="0" fontId="9" fillId="0" borderId="13" xfId="0" applyFont="1" applyBorder="1" applyAlignment="1" applyProtection="1">
      <alignment vertical="top" wrapText="1"/>
      <protection locked="0"/>
    </xf>
    <xf numFmtId="0" fontId="5" fillId="0" borderId="13" xfId="1" applyBorder="1" applyAlignment="1">
      <alignment horizontal="left" vertical="top" wrapText="1"/>
    </xf>
    <xf numFmtId="0" fontId="5" fillId="0" borderId="13" xfId="0" applyFont="1" applyBorder="1" applyAlignment="1" applyProtection="1">
      <alignment horizontal="center" wrapText="1"/>
      <protection locked="0"/>
    </xf>
    <xf numFmtId="0" fontId="5" fillId="0" borderId="13" xfId="0" applyFont="1" applyBorder="1" applyAlignment="1">
      <alignment vertical="top" wrapText="1"/>
    </xf>
    <xf numFmtId="0" fontId="5" fillId="0" borderId="21" xfId="0" applyFont="1" applyBorder="1" applyAlignment="1">
      <alignment vertical="top" wrapText="1"/>
    </xf>
    <xf numFmtId="0" fontId="4" fillId="0" borderId="8" xfId="0" applyFont="1" applyBorder="1" applyAlignment="1" applyProtection="1">
      <alignment horizontal="center" vertical="center" wrapText="1"/>
      <protection locked="0"/>
    </xf>
    <xf numFmtId="0" fontId="4" fillId="0" borderId="21" xfId="0" applyFont="1" applyBorder="1" applyAlignment="1" applyProtection="1">
      <alignment horizontal="center" wrapText="1"/>
      <protection locked="0"/>
    </xf>
    <xf numFmtId="0" fontId="5" fillId="0" borderId="20" xfId="0" applyFont="1" applyBorder="1" applyAlignment="1">
      <alignment horizontal="center" vertical="center" wrapText="1"/>
    </xf>
    <xf numFmtId="0" fontId="4" fillId="0" borderId="4" xfId="0" applyFont="1" applyBorder="1" applyAlignment="1" applyProtection="1">
      <alignment horizontal="center" wrapText="1"/>
      <protection locked="0"/>
    </xf>
    <xf numFmtId="0" fontId="5" fillId="0" borderId="4" xfId="12" applyBorder="1" applyAlignment="1">
      <alignment horizontal="left" vertical="top" wrapText="1"/>
    </xf>
    <xf numFmtId="0" fontId="5" fillId="0" borderId="9" xfId="0" applyFont="1" applyBorder="1" applyAlignment="1" applyProtection="1">
      <alignment horizontal="left" vertical="top" wrapText="1"/>
      <protection locked="0"/>
    </xf>
    <xf numFmtId="0" fontId="9" fillId="0" borderId="4" xfId="0" applyFont="1" applyBorder="1" applyAlignment="1" applyProtection="1">
      <alignment wrapText="1"/>
      <protection locked="0"/>
    </xf>
    <xf numFmtId="0" fontId="5" fillId="0" borderId="8" xfId="0" applyFont="1" applyBorder="1" applyAlignment="1" applyProtection="1">
      <alignment horizontal="left" vertical="top" wrapText="1"/>
      <protection locked="0"/>
    </xf>
    <xf numFmtId="0" fontId="11" fillId="0" borderId="4" xfId="0" applyFont="1" applyBorder="1" applyAlignment="1">
      <alignment vertical="top" wrapText="1" shrinkToFit="1"/>
    </xf>
    <xf numFmtId="0" fontId="5" fillId="0" borderId="8" xfId="0" applyFont="1" applyBorder="1" applyAlignment="1" applyProtection="1">
      <alignment horizontal="left" wrapText="1"/>
      <protection locked="0"/>
    </xf>
    <xf numFmtId="0" fontId="4" fillId="7" borderId="5" xfId="0" applyFont="1" applyFill="1" applyBorder="1" applyAlignment="1">
      <alignment vertical="center" indent="33"/>
    </xf>
    <xf numFmtId="0" fontId="4" fillId="7" borderId="6" xfId="0" applyFont="1" applyFill="1" applyBorder="1" applyAlignment="1">
      <alignment vertical="center" indent="33"/>
    </xf>
    <xf numFmtId="0" fontId="4" fillId="7" borderId="7" xfId="0" applyFont="1" applyFill="1" applyBorder="1" applyAlignment="1">
      <alignment vertical="center" indent="33"/>
    </xf>
    <xf numFmtId="0" fontId="4" fillId="7" borderId="14" xfId="0" applyFont="1" applyFill="1" applyBorder="1" applyAlignment="1">
      <alignment vertical="center" indent="33"/>
    </xf>
    <xf numFmtId="0" fontId="4" fillId="7" borderId="15" xfId="0" applyFont="1" applyFill="1" applyBorder="1" applyAlignment="1">
      <alignment vertical="center" indent="33"/>
    </xf>
    <xf numFmtId="0" fontId="4" fillId="7" borderId="10" xfId="0" applyFont="1" applyFill="1" applyBorder="1" applyAlignment="1">
      <alignment vertical="center" indent="33"/>
    </xf>
    <xf numFmtId="0" fontId="4" fillId="7" borderId="1" xfId="0" applyFont="1" applyFill="1" applyBorder="1" applyAlignment="1">
      <alignment vertical="center" indent="33"/>
    </xf>
    <xf numFmtId="0" fontId="4" fillId="7" borderId="2" xfId="0" applyFont="1" applyFill="1" applyBorder="1" applyAlignment="1">
      <alignment vertical="center" indent="33"/>
    </xf>
    <xf numFmtId="0" fontId="4" fillId="7" borderId="3" xfId="0" applyFont="1" applyFill="1" applyBorder="1" applyAlignment="1">
      <alignment vertical="center" indent="33"/>
    </xf>
    <xf numFmtId="0" fontId="4" fillId="7" borderId="5" xfId="0" applyFont="1" applyFill="1" applyBorder="1" applyAlignment="1">
      <alignment vertical="center"/>
    </xf>
    <xf numFmtId="0" fontId="4" fillId="7" borderId="6" xfId="0" applyFont="1" applyFill="1" applyBorder="1" applyAlignment="1">
      <alignment vertical="center"/>
    </xf>
    <xf numFmtId="0" fontId="4" fillId="7" borderId="7" xfId="0" applyFont="1" applyFill="1" applyBorder="1" applyAlignment="1">
      <alignment vertical="center"/>
    </xf>
    <xf numFmtId="0" fontId="4" fillId="5" borderId="5" xfId="0" applyFont="1" applyFill="1" applyBorder="1" applyAlignment="1">
      <alignment vertical="center"/>
    </xf>
    <xf numFmtId="0" fontId="4" fillId="5" borderId="6" xfId="0" applyFont="1" applyFill="1" applyBorder="1" applyAlignment="1">
      <alignment vertical="center"/>
    </xf>
    <xf numFmtId="0" fontId="4" fillId="5" borderId="7" xfId="0" applyFont="1" applyFill="1" applyBorder="1" applyAlignment="1">
      <alignment vertical="center"/>
    </xf>
    <xf numFmtId="0" fontId="4" fillId="0" borderId="4" xfId="0" applyFont="1" applyBorder="1" applyAlignment="1">
      <alignment horizontal="left" vertical="top" wrapText="1"/>
    </xf>
    <xf numFmtId="0" fontId="5" fillId="0" borderId="7" xfId="0" applyFont="1" applyBorder="1" applyAlignment="1">
      <alignment horizontal="left" vertical="top" wrapText="1" indent="1"/>
    </xf>
    <xf numFmtId="0" fontId="6" fillId="0" borderId="4" xfId="0" applyFont="1" applyBorder="1" applyAlignment="1">
      <alignment horizontal="left" vertical="top" wrapText="1" indent="1"/>
    </xf>
    <xf numFmtId="0" fontId="30" fillId="0" borderId="4" xfId="0" applyFont="1" applyBorder="1" applyAlignment="1">
      <alignment horizontal="center" vertical="center"/>
    </xf>
    <xf numFmtId="0" fontId="14" fillId="0" borderId="4" xfId="0" applyFont="1" applyBorder="1" applyAlignment="1">
      <alignment horizontal="left"/>
    </xf>
    <xf numFmtId="0" fontId="11" fillId="0" borderId="6" xfId="0" applyFont="1" applyBorder="1" applyAlignment="1">
      <alignment horizontal="left" vertical="top" wrapText="1"/>
    </xf>
    <xf numFmtId="0" fontId="37" fillId="0" borderId="7" xfId="0" applyFont="1" applyBorder="1" applyAlignment="1">
      <alignment horizontal="left" vertical="center"/>
    </xf>
    <xf numFmtId="0" fontId="4" fillId="0" borderId="4" xfId="0" applyFont="1" applyBorder="1" applyAlignment="1">
      <alignment horizontal="left" wrapText="1"/>
    </xf>
    <xf numFmtId="0" fontId="4" fillId="5" borderId="5" xfId="0" applyFont="1" applyFill="1" applyBorder="1"/>
    <xf numFmtId="0" fontId="4" fillId="5" borderId="6" xfId="0" applyFont="1" applyFill="1" applyBorder="1"/>
    <xf numFmtId="0" fontId="4" fillId="5" borderId="7" xfId="0" applyFont="1" applyFill="1" applyBorder="1"/>
    <xf numFmtId="0" fontId="9" fillId="0" borderId="4" xfId="0" applyFont="1" applyBorder="1"/>
    <xf numFmtId="0" fontId="6" fillId="0" borderId="4" xfId="0" applyFont="1" applyBorder="1" applyAlignment="1">
      <alignment horizontal="center" vertical="center" wrapText="1"/>
    </xf>
    <xf numFmtId="0" fontId="12" fillId="0" borderId="4" xfId="0" applyFont="1" applyBorder="1" applyAlignment="1">
      <alignment horizontal="center" vertical="center"/>
    </xf>
    <xf numFmtId="0" fontId="4" fillId="5" borderId="6" xfId="0" applyFont="1" applyFill="1" applyBorder="1" applyAlignment="1">
      <alignment vertical="center" wrapText="1"/>
    </xf>
    <xf numFmtId="0" fontId="4" fillId="5" borderId="7" xfId="0" applyFont="1" applyFill="1" applyBorder="1" applyAlignment="1">
      <alignment vertical="center" wrapText="1"/>
    </xf>
    <xf numFmtId="0" fontId="5" fillId="0" borderId="4" xfId="7" applyBorder="1" applyAlignment="1">
      <alignment vertical="top" wrapText="1"/>
    </xf>
    <xf numFmtId="0" fontId="5" fillId="0" borderId="4" xfId="7" applyBorder="1" applyAlignment="1">
      <alignment horizontal="left" vertical="center" wrapText="1"/>
    </xf>
    <xf numFmtId="0" fontId="12" fillId="7" borderId="5" xfId="0" applyFont="1" applyFill="1" applyBorder="1" applyAlignment="1">
      <alignment vertical="center"/>
    </xf>
    <xf numFmtId="0" fontId="12" fillId="7" borderId="6" xfId="0" applyFont="1" applyFill="1" applyBorder="1" applyAlignment="1">
      <alignment vertical="center"/>
    </xf>
    <xf numFmtId="0" fontId="12" fillId="7" borderId="7" xfId="0" applyFont="1" applyFill="1" applyBorder="1" applyAlignment="1">
      <alignment vertical="center"/>
    </xf>
    <xf numFmtId="0" fontId="4" fillId="5" borderId="5" xfId="0" applyFont="1" applyFill="1" applyBorder="1" applyAlignment="1">
      <alignment vertical="center" indent="64"/>
    </xf>
    <xf numFmtId="0" fontId="4" fillId="5" borderId="6" xfId="0" applyFont="1" applyFill="1" applyBorder="1" applyAlignment="1">
      <alignment vertical="center" indent="64"/>
    </xf>
    <xf numFmtId="0" fontId="4" fillId="5" borderId="7" xfId="0" applyFont="1" applyFill="1" applyBorder="1" applyAlignment="1">
      <alignment vertical="center" indent="64"/>
    </xf>
    <xf numFmtId="0" fontId="5" fillId="0" borderId="4" xfId="0" applyFont="1" applyBorder="1" applyAlignment="1" applyProtection="1">
      <alignment wrapText="1"/>
      <protection locked="0"/>
    </xf>
    <xf numFmtId="0" fontId="5" fillId="0" borderId="4" xfId="0" applyFont="1" applyBorder="1" applyAlignment="1">
      <alignment horizontal="left" vertical="top" wrapText="1" indent="1"/>
    </xf>
    <xf numFmtId="0" fontId="11" fillId="0" borderId="4" xfId="0" applyFont="1" applyBorder="1" applyAlignment="1">
      <alignment horizontal="left" vertical="top" wrapText="1" indent="1"/>
    </xf>
    <xf numFmtId="0" fontId="6" fillId="0" borderId="4" xfId="0" applyFont="1" applyBorder="1" applyProtection="1">
      <protection locked="0"/>
    </xf>
    <xf numFmtId="0" fontId="5" fillId="0" borderId="4" xfId="9" applyBorder="1" applyAlignment="1">
      <alignment horizontal="left" vertical="top" wrapText="1"/>
    </xf>
    <xf numFmtId="0" fontId="5" fillId="0" borderId="4" xfId="2" applyBorder="1" applyAlignment="1">
      <alignment vertical="top" wrapText="1"/>
    </xf>
    <xf numFmtId="0" fontId="18" fillId="5" borderId="5" xfId="0" applyFont="1" applyFill="1" applyBorder="1" applyAlignment="1">
      <alignment vertical="center" wrapText="1" indent="53"/>
    </xf>
    <xf numFmtId="0" fontId="18" fillId="5" borderId="6" xfId="0" applyFont="1" applyFill="1" applyBorder="1" applyAlignment="1">
      <alignment vertical="center" wrapText="1" indent="53"/>
    </xf>
    <xf numFmtId="0" fontId="18" fillId="5" borderId="7" xfId="0" applyFont="1" applyFill="1" applyBorder="1" applyAlignment="1">
      <alignment vertical="center" wrapText="1" indent="53"/>
    </xf>
    <xf numFmtId="0" fontId="4" fillId="5" borderId="5" xfId="0" applyFont="1" applyFill="1" applyBorder="1" applyAlignment="1">
      <alignment vertical="center" wrapText="1" indent="39"/>
    </xf>
    <xf numFmtId="0" fontId="4" fillId="5" borderId="6" xfId="0" applyFont="1" applyFill="1" applyBorder="1" applyAlignment="1">
      <alignment vertical="center" wrapText="1" indent="39"/>
    </xf>
    <xf numFmtId="0" fontId="4" fillId="5" borderId="7" xfId="0" applyFont="1" applyFill="1" applyBorder="1" applyAlignment="1">
      <alignment vertical="center" wrapText="1" indent="39"/>
    </xf>
    <xf numFmtId="0" fontId="18" fillId="5" borderId="5" xfId="0" applyFont="1" applyFill="1" applyBorder="1" applyAlignment="1">
      <alignment vertical="center" wrapText="1" indent="24"/>
    </xf>
    <xf numFmtId="0" fontId="18" fillId="5" borderId="6" xfId="0" applyFont="1" applyFill="1" applyBorder="1" applyAlignment="1">
      <alignment vertical="center" wrapText="1" indent="24"/>
    </xf>
    <xf numFmtId="0" fontId="18" fillId="5" borderId="7" xfId="0" applyFont="1" applyFill="1" applyBorder="1" applyAlignment="1">
      <alignment vertical="center" wrapText="1" indent="24"/>
    </xf>
    <xf numFmtId="0" fontId="18" fillId="5" borderId="5" xfId="0" applyFont="1" applyFill="1" applyBorder="1" applyAlignment="1">
      <alignment vertical="center"/>
    </xf>
    <xf numFmtId="0" fontId="18" fillId="5" borderId="6" xfId="0" applyFont="1" applyFill="1" applyBorder="1" applyAlignment="1">
      <alignment vertical="center"/>
    </xf>
    <xf numFmtId="0" fontId="18" fillId="5" borderId="7" xfId="0" applyFont="1" applyFill="1" applyBorder="1" applyAlignment="1">
      <alignment vertical="center"/>
    </xf>
    <xf numFmtId="0" fontId="18" fillId="4" borderId="5" xfId="0" applyFont="1" applyFill="1" applyBorder="1" applyAlignment="1">
      <alignment vertical="center"/>
    </xf>
    <xf numFmtId="0" fontId="18" fillId="4" borderId="6" xfId="0" applyFont="1" applyFill="1" applyBorder="1" applyAlignment="1">
      <alignment vertical="center"/>
    </xf>
    <xf numFmtId="0" fontId="18" fillId="4" borderId="7" xfId="0" applyFont="1" applyFill="1" applyBorder="1" applyAlignment="1">
      <alignment vertical="center"/>
    </xf>
    <xf numFmtId="0" fontId="34" fillId="0" borderId="5" xfId="0" applyFont="1" applyBorder="1" applyAlignment="1">
      <alignment horizontal="center" vertical="center" wrapText="1"/>
    </xf>
    <xf numFmtId="0" fontId="35" fillId="0" borderId="4" xfId="0" applyFont="1" applyBorder="1" applyAlignment="1">
      <alignment vertical="top" wrapText="1"/>
    </xf>
    <xf numFmtId="0" fontId="12" fillId="0" borderId="12" xfId="0" applyFont="1" applyBorder="1" applyAlignment="1">
      <alignment horizontal="center" vertical="center"/>
    </xf>
    <xf numFmtId="0" fontId="5" fillId="0" borderId="4" xfId="8" applyBorder="1" applyAlignment="1">
      <alignment horizontal="left" vertical="top" wrapText="1"/>
    </xf>
    <xf numFmtId="0" fontId="34" fillId="0" borderId="14" xfId="0" applyFont="1" applyBorder="1" applyAlignment="1">
      <alignment horizontal="center" vertical="center" wrapText="1"/>
    </xf>
    <xf numFmtId="0" fontId="5" fillId="0" borderId="8" xfId="8" applyBorder="1" applyAlignment="1">
      <alignment horizontal="left" vertical="top" wrapText="1"/>
    </xf>
    <xf numFmtId="0" fontId="12" fillId="0" borderId="22" xfId="0" applyFont="1" applyBorder="1" applyAlignment="1">
      <alignment horizontal="center" vertical="center"/>
    </xf>
    <xf numFmtId="0" fontId="34" fillId="0" borderId="4" xfId="0" applyFont="1" applyBorder="1" applyAlignment="1">
      <alignment horizontal="center" vertical="center" wrapText="1"/>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12" fillId="15" borderId="4" xfId="0" applyFont="1" applyFill="1" applyBorder="1" applyAlignment="1">
      <alignment horizontal="center" vertical="center" wrapText="1"/>
    </xf>
    <xf numFmtId="0" fontId="6" fillId="0" borderId="4" xfId="0" applyFont="1" applyBorder="1" applyAlignment="1">
      <alignment horizontal="left" vertical="top"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9" xfId="0" applyFont="1" applyFill="1" applyBorder="1" applyAlignment="1">
      <alignment horizontal="center" vertical="center" wrapText="1"/>
    </xf>
    <xf numFmtId="0" fontId="33" fillId="2" borderId="4" xfId="0" applyFont="1" applyFill="1" applyBorder="1" applyAlignment="1">
      <alignment horizontal="center" vertical="center" wrapText="1"/>
    </xf>
    <xf numFmtId="0" fontId="27" fillId="10" borderId="5" xfId="0" applyFont="1" applyFill="1" applyBorder="1" applyAlignment="1">
      <alignment horizontal="center"/>
    </xf>
    <xf numFmtId="0" fontId="27" fillId="10" borderId="6" xfId="0" applyFont="1" applyFill="1" applyBorder="1" applyAlignment="1">
      <alignment horizontal="center"/>
    </xf>
    <xf numFmtId="0" fontId="27" fillId="10" borderId="16" xfId="0" applyFont="1" applyFill="1" applyBorder="1" applyAlignment="1">
      <alignment horizontal="center"/>
    </xf>
    <xf numFmtId="0" fontId="19" fillId="0" borderId="5" xfId="0" applyFont="1" applyBorder="1" applyAlignment="1">
      <alignment wrapText="1"/>
    </xf>
    <xf numFmtId="0" fontId="19" fillId="0" borderId="6" xfId="0" applyFont="1" applyBorder="1" applyAlignment="1">
      <alignment wrapText="1"/>
    </xf>
    <xf numFmtId="0" fontId="19" fillId="0" borderId="16" xfId="0" applyFont="1" applyBorder="1" applyAlignment="1">
      <alignment wrapText="1"/>
    </xf>
    <xf numFmtId="0" fontId="19" fillId="0" borderId="4" xfId="0" applyFont="1" applyBorder="1" applyAlignment="1">
      <alignment horizontal="left" vertical="top" wrapText="1"/>
    </xf>
    <xf numFmtId="0" fontId="28" fillId="0" borderId="4" xfId="0" applyFont="1" applyBorder="1" applyAlignment="1">
      <alignment horizontal="left" wrapText="1"/>
    </xf>
    <xf numFmtId="0" fontId="26" fillId="0" borderId="4" xfId="0" applyFont="1" applyBorder="1" applyAlignment="1">
      <alignment horizontal="left" vertical="top" wrapText="1"/>
    </xf>
    <xf numFmtId="0" fontId="29" fillId="0" borderId="4" xfId="0" applyFont="1" applyBorder="1" applyAlignment="1">
      <alignment horizontal="left" wrapText="1"/>
    </xf>
    <xf numFmtId="0" fontId="24" fillId="10" borderId="5" xfId="0" applyFont="1" applyFill="1" applyBorder="1" applyAlignment="1">
      <alignment horizontal="center"/>
    </xf>
    <xf numFmtId="0" fontId="24" fillId="10" borderId="6" xfId="0" applyFont="1" applyFill="1" applyBorder="1" applyAlignment="1">
      <alignment horizontal="center"/>
    </xf>
    <xf numFmtId="0" fontId="24" fillId="10" borderId="16" xfId="0" applyFont="1" applyFill="1" applyBorder="1" applyAlignment="1">
      <alignment horizontal="center"/>
    </xf>
    <xf numFmtId="0" fontId="4" fillId="11" borderId="17" xfId="0" applyFont="1" applyFill="1" applyBorder="1" applyAlignment="1">
      <alignment horizontal="center" vertical="center" wrapText="1"/>
    </xf>
    <xf numFmtId="0" fontId="4" fillId="11" borderId="18" xfId="0" applyFont="1" applyFill="1" applyBorder="1" applyAlignment="1">
      <alignment horizontal="center" vertical="center" wrapText="1"/>
    </xf>
    <xf numFmtId="0" fontId="6" fillId="13" borderId="5" xfId="0" applyFont="1" applyFill="1" applyBorder="1" applyAlignment="1">
      <alignment horizontal="centerContinuous" vertical="center"/>
    </xf>
    <xf numFmtId="0" fontId="6" fillId="13" borderId="6" xfId="0" applyFont="1" applyFill="1" applyBorder="1" applyAlignment="1">
      <alignment horizontal="centerContinuous" vertical="center"/>
    </xf>
    <xf numFmtId="0" fontId="16" fillId="12" borderId="14" xfId="0" applyFont="1" applyFill="1" applyBorder="1" applyAlignment="1">
      <alignment horizontal="centerContinuous"/>
    </xf>
    <xf numFmtId="0" fontId="16" fillId="12" borderId="15" xfId="0" applyFont="1" applyFill="1" applyBorder="1" applyAlignment="1">
      <alignment horizontal="centerContinuous"/>
    </xf>
    <xf numFmtId="0" fontId="16" fillId="12" borderId="10" xfId="0" applyFont="1" applyFill="1" applyBorder="1" applyAlignment="1">
      <alignment horizontal="centerContinuous"/>
    </xf>
    <xf numFmtId="0" fontId="6" fillId="13" borderId="23" xfId="0" applyFont="1" applyFill="1" applyBorder="1" applyAlignment="1">
      <alignment horizontal="centerContinuous" vertical="center"/>
    </xf>
    <xf numFmtId="0" fontId="6" fillId="13" borderId="0" xfId="0" applyFont="1" applyFill="1" applyAlignment="1">
      <alignment horizontal="centerContinuous" vertical="center"/>
    </xf>
    <xf numFmtId="0" fontId="5" fillId="0" borderId="23" xfId="0" applyFont="1" applyBorder="1" applyAlignment="1">
      <alignment horizontal="center" vertical="center" wrapText="1"/>
    </xf>
    <xf numFmtId="0" fontId="5" fillId="0" borderId="0" xfId="0" applyFont="1"/>
    <xf numFmtId="0" fontId="23" fillId="13" borderId="1" xfId="0" applyFont="1" applyFill="1" applyBorder="1" applyAlignment="1">
      <alignment horizontal="centerContinuous" vertical="center"/>
    </xf>
    <xf numFmtId="0" fontId="23" fillId="13" borderId="2" xfId="0" applyFont="1" applyFill="1" applyBorder="1" applyAlignment="1">
      <alignment horizontal="centerContinuous" vertical="center"/>
    </xf>
    <xf numFmtId="0" fontId="23" fillId="13" borderId="5" xfId="0" applyFont="1" applyFill="1" applyBorder="1" applyAlignment="1">
      <alignment horizontal="centerContinuous"/>
    </xf>
    <xf numFmtId="0" fontId="23" fillId="13" borderId="6" xfId="0" applyFont="1" applyFill="1" applyBorder="1" applyAlignment="1">
      <alignment horizontal="centerContinuous"/>
    </xf>
  </cellXfs>
  <cellStyles count="13">
    <cellStyle name="Normal" xfId="0" builtinId="0"/>
    <cellStyle name="Normal 17" xfId="12" xr:uid="{A024318D-7483-4854-A58E-B190B6DD7D8C}"/>
    <cellStyle name="Normal 2 5" xfId="8" xr:uid="{F00EC204-0DC1-49A1-AB59-E3D09EF7FACB}"/>
    <cellStyle name="Normal 3" xfId="10" xr:uid="{621D3AB2-B5CA-47E6-A255-6D1EE7B699E7}"/>
    <cellStyle name="Normal 44" xfId="6" xr:uid="{A001A094-E57E-4BF3-A941-596BD4C556C1}"/>
    <cellStyle name="Normal 45" xfId="1" xr:uid="{C70BA4F8-2FC1-46F6-A9A1-C35FB8F8F8BE}"/>
    <cellStyle name="Normal 46" xfId="2" xr:uid="{A32684BC-0BC7-4EE1-AFCE-A33AC596B984}"/>
    <cellStyle name="Normal 5" xfId="5" xr:uid="{21F8053C-ED8F-4DFD-A257-F40A97534B2C}"/>
    <cellStyle name="Normal 52" xfId="7" xr:uid="{D1B9ECB2-73F3-4E5F-8B9C-67D562F5FEE1}"/>
    <cellStyle name="Normal 6" xfId="11" xr:uid="{EF181721-903C-4D90-9E66-B81432DFA3C5}"/>
    <cellStyle name="Normal 60" xfId="3" xr:uid="{E74A39F0-6F95-4D83-A5C9-91813B63977B}"/>
    <cellStyle name="Normal 63" xfId="4" xr:uid="{0B5B354C-C696-4A6E-B6B2-FD1AE60B95BB}"/>
    <cellStyle name="Normal_HR Staffing 06_14_07" xfId="9" xr:uid="{59A4EB28-9C8E-48E1-A1F4-C229A86A2F63}"/>
  </cellStyles>
  <dxfs count="6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3860F-F71F-447F-9B22-7CF71CF1F608}">
  <sheetPr>
    <tabColor theme="1"/>
    <pageSetUpPr fitToPage="1"/>
  </sheetPr>
  <dimension ref="B1:E26"/>
  <sheetViews>
    <sheetView tabSelected="1" zoomScaleNormal="100" workbookViewId="0">
      <selection activeCell="B37" sqref="B37"/>
    </sheetView>
  </sheetViews>
  <sheetFormatPr defaultColWidth="10.7109375" defaultRowHeight="15"/>
  <cols>
    <col min="1" max="1" width="10.7109375" style="83"/>
    <col min="2" max="2" width="12.42578125" style="92" customWidth="1"/>
    <col min="3" max="3" width="49.28515625" style="83" customWidth="1"/>
    <col min="4" max="4" width="38.7109375" style="92" customWidth="1"/>
    <col min="5" max="5" width="27.140625" style="93" customWidth="1"/>
    <col min="6" max="16384" width="10.7109375" style="83"/>
  </cols>
  <sheetData>
    <row r="1" spans="2:5" ht="15.75">
      <c r="B1" s="308" t="s">
        <v>0</v>
      </c>
      <c r="C1" s="309"/>
      <c r="D1" s="310"/>
      <c r="E1" s="82"/>
    </row>
    <row r="2" spans="2:5" ht="15.75">
      <c r="B2" s="84" t="s">
        <v>1</v>
      </c>
      <c r="C2" s="85" t="s">
        <v>2</v>
      </c>
      <c r="D2" s="86" t="s">
        <v>3</v>
      </c>
      <c r="E2" s="87"/>
    </row>
    <row r="3" spans="2:5" s="101" customFormat="1" ht="15.75">
      <c r="B3" s="111">
        <v>1</v>
      </c>
      <c r="C3" s="112" t="s">
        <v>4</v>
      </c>
      <c r="D3" s="88">
        <v>70</v>
      </c>
      <c r="E3" s="100"/>
    </row>
    <row r="4" spans="2:5" ht="15.75">
      <c r="B4" s="111">
        <f>B3+1</f>
        <v>2</v>
      </c>
      <c r="C4" s="112" t="s">
        <v>5</v>
      </c>
      <c r="D4" s="88">
        <v>116</v>
      </c>
      <c r="E4" s="87"/>
    </row>
    <row r="5" spans="2:5" ht="15.75">
      <c r="B5" s="111">
        <f t="shared" ref="B5:B15" si="0">B4+1</f>
        <v>3</v>
      </c>
      <c r="C5" s="112" t="s">
        <v>6</v>
      </c>
      <c r="D5" s="88">
        <v>77</v>
      </c>
      <c r="E5" s="87"/>
    </row>
    <row r="6" spans="2:5" ht="15.75">
      <c r="B6" s="111">
        <f t="shared" si="0"/>
        <v>4</v>
      </c>
      <c r="C6" s="112" t="s">
        <v>7</v>
      </c>
      <c r="D6" s="88">
        <v>55</v>
      </c>
      <c r="E6" s="87"/>
    </row>
    <row r="7" spans="2:5" ht="15.75">
      <c r="B7" s="111">
        <f t="shared" si="0"/>
        <v>5</v>
      </c>
      <c r="C7" s="112" t="s">
        <v>8</v>
      </c>
      <c r="D7" s="88">
        <v>83</v>
      </c>
      <c r="E7" s="87"/>
    </row>
    <row r="8" spans="2:5" ht="15.75">
      <c r="B8" s="111">
        <f t="shared" si="0"/>
        <v>6</v>
      </c>
      <c r="C8" s="112" t="s">
        <v>9</v>
      </c>
      <c r="D8" s="88">
        <v>42</v>
      </c>
      <c r="E8" s="87"/>
    </row>
    <row r="9" spans="2:5" ht="15.75">
      <c r="B9" s="111">
        <f t="shared" si="0"/>
        <v>7</v>
      </c>
      <c r="C9" s="112" t="s">
        <v>10</v>
      </c>
      <c r="D9" s="88">
        <v>50</v>
      </c>
      <c r="E9" s="87"/>
    </row>
    <row r="10" spans="2:5" ht="15.75">
      <c r="B10" s="111">
        <f t="shared" si="0"/>
        <v>8</v>
      </c>
      <c r="C10" s="112" t="s">
        <v>11</v>
      </c>
      <c r="D10" s="88">
        <v>54</v>
      </c>
      <c r="E10" s="87"/>
    </row>
    <row r="11" spans="2:5" ht="15.75">
      <c r="B11" s="111">
        <f t="shared" si="0"/>
        <v>9</v>
      </c>
      <c r="C11" s="112" t="s">
        <v>12</v>
      </c>
      <c r="D11" s="88">
        <v>89</v>
      </c>
      <c r="E11" s="87"/>
    </row>
    <row r="12" spans="2:5" ht="15.75">
      <c r="B12" s="111">
        <f t="shared" si="0"/>
        <v>10</v>
      </c>
      <c r="C12" s="112" t="s">
        <v>13</v>
      </c>
      <c r="D12" s="88">
        <v>50</v>
      </c>
      <c r="E12" s="87"/>
    </row>
    <row r="13" spans="2:5" ht="15.75">
      <c r="B13" s="111">
        <f t="shared" si="0"/>
        <v>11</v>
      </c>
      <c r="C13" s="112" t="s">
        <v>14</v>
      </c>
      <c r="D13" s="88">
        <v>59</v>
      </c>
      <c r="E13" s="87"/>
    </row>
    <row r="14" spans="2:5" ht="15.75">
      <c r="B14" s="111">
        <f t="shared" si="0"/>
        <v>12</v>
      </c>
      <c r="C14" s="112" t="s">
        <v>15</v>
      </c>
      <c r="D14" s="88">
        <v>50</v>
      </c>
      <c r="E14" s="87"/>
    </row>
    <row r="15" spans="2:5" ht="15.75">
      <c r="B15" s="111">
        <f t="shared" si="0"/>
        <v>13</v>
      </c>
      <c r="C15" s="112" t="s">
        <v>16</v>
      </c>
      <c r="D15" s="88">
        <v>49</v>
      </c>
      <c r="E15" s="87"/>
    </row>
    <row r="16" spans="2:5" ht="15.75">
      <c r="B16" s="111">
        <v>14</v>
      </c>
      <c r="C16" s="112" t="s">
        <v>17</v>
      </c>
      <c r="D16" s="88">
        <v>32</v>
      </c>
      <c r="E16" s="87"/>
    </row>
    <row r="17" spans="2:5" ht="15.75">
      <c r="B17" s="111">
        <v>15</v>
      </c>
      <c r="C17" s="112" t="s">
        <v>18</v>
      </c>
      <c r="D17" s="88">
        <v>2</v>
      </c>
      <c r="E17" s="87"/>
    </row>
    <row r="18" spans="2:5" ht="15.75">
      <c r="B18" s="111">
        <v>16</v>
      </c>
      <c r="C18" s="112" t="s">
        <v>19</v>
      </c>
      <c r="D18" s="88">
        <v>9</v>
      </c>
      <c r="E18" s="87"/>
    </row>
    <row r="19" spans="2:5" ht="15.75">
      <c r="B19" s="88"/>
      <c r="C19" s="89" t="s">
        <v>20</v>
      </c>
      <c r="D19" s="90">
        <f>SUM(D3:D18)</f>
        <v>887</v>
      </c>
      <c r="E19" s="91"/>
    </row>
    <row r="21" spans="2:5">
      <c r="B21" s="178" t="s">
        <v>21</v>
      </c>
      <c r="C21" s="179" t="s">
        <v>22</v>
      </c>
      <c r="D21" s="180" t="s">
        <v>23</v>
      </c>
    </row>
    <row r="22" spans="2:5" ht="63.75">
      <c r="B22" s="181" t="s">
        <v>24</v>
      </c>
      <c r="C22" s="183" t="s">
        <v>25</v>
      </c>
      <c r="D22" s="48" t="s">
        <v>26</v>
      </c>
    </row>
    <row r="23" spans="2:5" ht="76.5">
      <c r="B23" s="181" t="s">
        <v>27</v>
      </c>
      <c r="C23" s="183" t="s">
        <v>28</v>
      </c>
      <c r="D23" s="48" t="s">
        <v>29</v>
      </c>
    </row>
    <row r="24" spans="2:5" ht="76.5">
      <c r="B24" s="181" t="s">
        <v>30</v>
      </c>
      <c r="C24" s="182" t="s">
        <v>1169</v>
      </c>
      <c r="D24" s="48" t="s">
        <v>31</v>
      </c>
    </row>
    <row r="25" spans="2:5" ht="138.75" customHeight="1">
      <c r="B25" s="181" t="s">
        <v>32</v>
      </c>
      <c r="C25" s="182" t="s">
        <v>33</v>
      </c>
      <c r="D25" s="48" t="s">
        <v>34</v>
      </c>
    </row>
    <row r="26" spans="2:5">
      <c r="B26" s="181" t="s">
        <v>35</v>
      </c>
      <c r="C26" s="182" t="s">
        <v>36</v>
      </c>
      <c r="D26" s="48" t="s">
        <v>37</v>
      </c>
    </row>
  </sheetData>
  <mergeCells count="1">
    <mergeCell ref="B1:D1"/>
  </mergeCells>
  <conditionalFormatting sqref="C21:C26">
    <cfRule type="duplicateValues" dxfId="66" priority="1"/>
  </conditionalFormatting>
  <printOptions horizontalCentered="1"/>
  <pageMargins left="0.5" right="0.5" top="0.9" bottom="0.75" header="0.3" footer="0.3"/>
  <pageSetup paperSize="5" fitToHeight="0" orientation="landscape" horizontalDpi="4294967293" r:id="rId1"/>
  <headerFooter>
    <oddHeader>&amp;C&amp;"Arial,Bold"&amp;14CTRMA
&amp;"Arial,Regular"&amp;11Functional and Technical Requirements</oddHeader>
    <oddFooter>&amp;L&amp;"Arial,Regular"&amp;10Attachment B&amp;C&amp;"Arial,Regular"&amp;10Page &amp;P of &amp;N&amp;R&amp;"Arial,Regular"&amp;10Last Updated: May 6, 2026</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E6E91-EAA0-4F76-B064-0F73F24BF9F4}">
  <sheetPr>
    <tabColor theme="2"/>
    <pageSetUpPr fitToPage="1"/>
  </sheetPr>
  <dimension ref="A1:AB103"/>
  <sheetViews>
    <sheetView tabSelected="1" zoomScaleNormal="100" workbookViewId="0">
      <selection activeCell="B37" sqref="B37"/>
    </sheetView>
  </sheetViews>
  <sheetFormatPr defaultRowHeight="15"/>
  <cols>
    <col min="1" max="1" width="11.140625" style="43" customWidth="1"/>
    <col min="2" max="2" width="108.42578125" customWidth="1"/>
    <col min="3" max="4" width="13.42578125" style="44" customWidth="1"/>
    <col min="5" max="5" width="44.28515625" customWidth="1"/>
  </cols>
  <sheetData>
    <row r="1" spans="1:5">
      <c r="A1" s="178" t="s">
        <v>21</v>
      </c>
      <c r="B1" s="178" t="s">
        <v>22</v>
      </c>
      <c r="C1" s="314" t="s">
        <v>23</v>
      </c>
      <c r="D1" s="314"/>
      <c r="E1" s="314"/>
    </row>
    <row r="2" spans="1:5" ht="54.75" customHeight="1">
      <c r="A2" s="181" t="s">
        <v>24</v>
      </c>
      <c r="B2" s="184" t="s">
        <v>38</v>
      </c>
      <c r="C2" s="315" t="s">
        <v>26</v>
      </c>
      <c r="D2" s="315"/>
      <c r="E2" s="315"/>
    </row>
    <row r="3" spans="1:5" ht="30.75" customHeight="1">
      <c r="A3" s="181" t="s">
        <v>27</v>
      </c>
      <c r="B3" s="184" t="s">
        <v>39</v>
      </c>
      <c r="C3" s="315" t="s">
        <v>29</v>
      </c>
      <c r="D3" s="315"/>
      <c r="E3" s="315"/>
    </row>
    <row r="4" spans="1:5" ht="40.5" customHeight="1">
      <c r="A4" s="181" t="s">
        <v>30</v>
      </c>
      <c r="B4" s="185" t="s">
        <v>1169</v>
      </c>
      <c r="C4" s="315" t="s">
        <v>31</v>
      </c>
      <c r="D4" s="315"/>
      <c r="E4" s="315"/>
    </row>
    <row r="5" spans="1:5" ht="57.75" customHeight="1">
      <c r="A5" s="181" t="s">
        <v>32</v>
      </c>
      <c r="B5" s="185" t="s">
        <v>33</v>
      </c>
      <c r="C5" s="315" t="s">
        <v>34</v>
      </c>
      <c r="D5" s="315"/>
      <c r="E5" s="315"/>
    </row>
    <row r="6" spans="1:5" ht="30.75" customHeight="1">
      <c r="A6" s="181" t="s">
        <v>35</v>
      </c>
      <c r="B6" s="185" t="s">
        <v>36</v>
      </c>
      <c r="C6" s="315" t="s">
        <v>37</v>
      </c>
      <c r="D6" s="315"/>
      <c r="E6" s="315"/>
    </row>
    <row r="7" spans="1:5" ht="15.75">
      <c r="A7" s="308" t="s">
        <v>12</v>
      </c>
      <c r="B7" s="309"/>
      <c r="C7" s="309"/>
      <c r="D7" s="309"/>
      <c r="E7" s="310"/>
    </row>
    <row r="8" spans="1:5">
      <c r="A8" s="34" t="s">
        <v>127</v>
      </c>
      <c r="B8" s="35" t="s">
        <v>128</v>
      </c>
      <c r="C8" s="2" t="s">
        <v>42</v>
      </c>
      <c r="D8" s="2" t="s">
        <v>43</v>
      </c>
      <c r="E8" s="35" t="s">
        <v>44</v>
      </c>
    </row>
    <row r="9" spans="1:5" ht="14.45" customHeight="1">
      <c r="A9" s="263" t="s">
        <v>129</v>
      </c>
      <c r="B9" s="264"/>
      <c r="C9" s="264"/>
      <c r="D9" s="264"/>
      <c r="E9" s="265"/>
    </row>
    <row r="10" spans="1:5" ht="39">
      <c r="A10" s="36" t="s">
        <v>665</v>
      </c>
      <c r="B10" s="55" t="s">
        <v>666</v>
      </c>
      <c r="C10" s="9" t="s">
        <v>132</v>
      </c>
      <c r="D10" s="9"/>
      <c r="E10" s="42"/>
    </row>
    <row r="11" spans="1:5" ht="26.25">
      <c r="A11" s="7" t="str">
        <f t="shared" ref="A11:A29" ca="1" si="0">IF(ISNUMBER(VALUE(RIGHT(INDIRECT(ADDRESS(ROW()-1,COLUMN())),1))),("PU."&amp;RIGHT(INDIRECT(ADDRESS(ROW()-1,COLUMN())),LEN(INDIRECT(ADDRESS(ROW()-1,COLUMN())))-FIND(".",INDIRECT(ADDRESS(ROW()-1,COLUMN()))))+1),("PU."&amp;RIGHT(INDIRECT(ADDRESS(ROW()-2,COLUMN())),LEN(INDIRECT(ADDRESS(ROW()-2,COLUMN())))-FIND(".",INDIRECT(ADDRESS(ROW()-2,COLUMN()))))+1))</f>
        <v>PU.2</v>
      </c>
      <c r="B11" s="55" t="s">
        <v>667</v>
      </c>
      <c r="C11" s="9" t="s">
        <v>132</v>
      </c>
      <c r="D11" s="9"/>
      <c r="E11" s="42"/>
    </row>
    <row r="12" spans="1:5" ht="33" customHeight="1">
      <c r="A12" s="7" t="str">
        <f t="shared" ca="1" si="0"/>
        <v>PU.3</v>
      </c>
      <c r="B12" s="55" t="s">
        <v>668</v>
      </c>
      <c r="C12" s="9" t="s">
        <v>132</v>
      </c>
      <c r="D12" s="9"/>
      <c r="E12" s="42"/>
    </row>
    <row r="13" spans="1:5" ht="26.25">
      <c r="A13" s="7" t="str">
        <f t="shared" ca="1" si="0"/>
        <v>PU.4</v>
      </c>
      <c r="B13" s="55" t="s">
        <v>669</v>
      </c>
      <c r="C13" s="9" t="s">
        <v>132</v>
      </c>
      <c r="D13" s="9"/>
      <c r="E13" s="42"/>
    </row>
    <row r="14" spans="1:5">
      <c r="A14" s="7" t="str">
        <f t="shared" ca="1" si="0"/>
        <v>PU.5</v>
      </c>
      <c r="B14" s="55" t="s">
        <v>670</v>
      </c>
      <c r="C14" s="9" t="s">
        <v>132</v>
      </c>
      <c r="D14" s="9"/>
      <c r="E14" s="42"/>
    </row>
    <row r="15" spans="1:5" ht="39">
      <c r="A15" s="7" t="str">
        <f t="shared" ca="1" si="0"/>
        <v>PU.6</v>
      </c>
      <c r="B15" s="55" t="s">
        <v>671</v>
      </c>
      <c r="C15" s="9" t="s">
        <v>132</v>
      </c>
      <c r="D15" s="9"/>
      <c r="E15" s="42"/>
    </row>
    <row r="16" spans="1:5" ht="26.25">
      <c r="A16" s="7" t="str">
        <f t="shared" ca="1" si="0"/>
        <v>PU.7</v>
      </c>
      <c r="B16" s="55" t="s">
        <v>672</v>
      </c>
      <c r="C16" s="9" t="s">
        <v>132</v>
      </c>
      <c r="D16" s="9"/>
      <c r="E16" s="42"/>
    </row>
    <row r="17" spans="1:5" ht="26.25">
      <c r="A17" s="7" t="str">
        <f t="shared" ca="1" si="0"/>
        <v>PU.8</v>
      </c>
      <c r="B17" s="55" t="s">
        <v>673</v>
      </c>
      <c r="C17" s="9" t="s">
        <v>178</v>
      </c>
      <c r="D17" s="9"/>
      <c r="E17" s="42"/>
    </row>
    <row r="18" spans="1:5" ht="26.25">
      <c r="A18" s="7" t="str">
        <f t="shared" ca="1" si="0"/>
        <v>PU.9</v>
      </c>
      <c r="B18" s="55" t="s">
        <v>674</v>
      </c>
      <c r="C18" s="9" t="s">
        <v>132</v>
      </c>
      <c r="D18" s="9"/>
      <c r="E18" s="42"/>
    </row>
    <row r="19" spans="1:5" ht="26.25">
      <c r="A19" s="7" t="str">
        <f t="shared" ca="1" si="0"/>
        <v>PU.10</v>
      </c>
      <c r="B19" s="55" t="s">
        <v>675</v>
      </c>
      <c r="C19" s="9" t="s">
        <v>132</v>
      </c>
      <c r="D19" s="9"/>
      <c r="E19" s="42"/>
    </row>
    <row r="20" spans="1:5" ht="26.25">
      <c r="A20" s="7" t="str">
        <f t="shared" ca="1" si="0"/>
        <v>PU.11</v>
      </c>
      <c r="B20" s="55" t="s">
        <v>676</v>
      </c>
      <c r="C20" s="9" t="s">
        <v>132</v>
      </c>
      <c r="D20" s="9"/>
      <c r="E20" s="57"/>
    </row>
    <row r="21" spans="1:5" ht="26.25">
      <c r="A21" s="7" t="str">
        <f t="shared" ca="1" si="0"/>
        <v>PU.12</v>
      </c>
      <c r="B21" s="55" t="s">
        <v>677</v>
      </c>
      <c r="C21" s="9" t="s">
        <v>132</v>
      </c>
      <c r="D21" s="9"/>
      <c r="E21" s="42"/>
    </row>
    <row r="22" spans="1:5" ht="26.25">
      <c r="A22" s="7" t="str">
        <f t="shared" ca="1" si="0"/>
        <v>PU.13</v>
      </c>
      <c r="B22" s="55" t="s">
        <v>678</v>
      </c>
      <c r="C22" s="9" t="s">
        <v>132</v>
      </c>
      <c r="D22" s="9"/>
      <c r="E22" s="42"/>
    </row>
    <row r="23" spans="1:5" ht="26.25">
      <c r="A23" s="7" t="str">
        <f t="shared" ca="1" si="0"/>
        <v>PU.14</v>
      </c>
      <c r="B23" s="55" t="s">
        <v>679</v>
      </c>
      <c r="C23" s="9" t="s">
        <v>132</v>
      </c>
      <c r="D23" s="9"/>
      <c r="E23" s="42"/>
    </row>
    <row r="24" spans="1:5" ht="26.25">
      <c r="A24" s="7" t="str">
        <f t="shared" ca="1" si="0"/>
        <v>PU.15</v>
      </c>
      <c r="B24" s="55" t="s">
        <v>680</v>
      </c>
      <c r="C24" s="9" t="s">
        <v>132</v>
      </c>
      <c r="D24" s="9"/>
      <c r="E24" s="42"/>
    </row>
    <row r="25" spans="1:5" ht="26.25">
      <c r="A25" s="7" t="str">
        <f t="shared" ca="1" si="0"/>
        <v>PU.16</v>
      </c>
      <c r="B25" s="55" t="s">
        <v>681</v>
      </c>
      <c r="C25" s="9" t="s">
        <v>132</v>
      </c>
      <c r="D25" s="9"/>
      <c r="E25" s="42"/>
    </row>
    <row r="26" spans="1:5">
      <c r="A26" s="7" t="str">
        <f t="shared" ca="1" si="0"/>
        <v>PU.17</v>
      </c>
      <c r="B26" s="55" t="s">
        <v>682</v>
      </c>
      <c r="C26" s="9" t="s">
        <v>132</v>
      </c>
      <c r="D26" s="9"/>
      <c r="E26" s="42"/>
    </row>
    <row r="27" spans="1:5">
      <c r="A27" s="7" t="str">
        <f t="shared" ca="1" si="0"/>
        <v>PU.18</v>
      </c>
      <c r="B27" s="55" t="s">
        <v>683</v>
      </c>
      <c r="C27" s="9" t="s">
        <v>132</v>
      </c>
      <c r="D27" s="9"/>
      <c r="E27" s="42"/>
    </row>
    <row r="28" spans="1:5" ht="26.25">
      <c r="A28" s="7" t="str">
        <f t="shared" ca="1" si="0"/>
        <v>PU.19</v>
      </c>
      <c r="B28" s="55" t="s">
        <v>684</v>
      </c>
      <c r="C28" s="9" t="s">
        <v>132</v>
      </c>
      <c r="D28" s="9"/>
      <c r="E28" s="30"/>
    </row>
    <row r="29" spans="1:5" ht="26.25">
      <c r="A29" s="7" t="str">
        <f t="shared" ca="1" si="0"/>
        <v>PU.20</v>
      </c>
      <c r="B29" s="55" t="s">
        <v>685</v>
      </c>
      <c r="C29" s="9" t="s">
        <v>132</v>
      </c>
      <c r="D29" s="9"/>
      <c r="E29" s="42"/>
    </row>
    <row r="30" spans="1:5" ht="14.45" customHeight="1">
      <c r="A30" s="249" t="s">
        <v>686</v>
      </c>
      <c r="B30" s="250"/>
      <c r="C30" s="250"/>
      <c r="D30" s="250"/>
      <c r="E30" s="251"/>
    </row>
    <row r="31" spans="1:5">
      <c r="A31" s="7" t="str">
        <f t="shared" ref="A31:A82" ca="1" si="1">IF(ISNUMBER(VALUE(RIGHT(INDIRECT(ADDRESS(ROW()-1,COLUMN())),1))),("PU."&amp;RIGHT(INDIRECT(ADDRESS(ROW()-1,COLUMN())),LEN(INDIRECT(ADDRESS(ROW()-1,COLUMN())))-FIND(".",INDIRECT(ADDRESS(ROW()-1,COLUMN()))))+1),("PU."&amp;RIGHT(INDIRECT(ADDRESS(ROW()-2,COLUMN())),LEN(INDIRECT(ADDRESS(ROW()-2,COLUMN())))-FIND(".",INDIRECT(ADDRESS(ROW()-2,COLUMN()))))+1))</f>
        <v>PU.21</v>
      </c>
      <c r="B31" s="55" t="s">
        <v>687</v>
      </c>
      <c r="C31" s="9" t="s">
        <v>178</v>
      </c>
      <c r="D31" s="9"/>
      <c r="E31" s="42"/>
    </row>
    <row r="32" spans="1:5" ht="26.25">
      <c r="A32" s="7" t="str">
        <f t="shared" ca="1" si="1"/>
        <v>PU.22</v>
      </c>
      <c r="B32" s="55" t="s">
        <v>688</v>
      </c>
      <c r="C32" s="9" t="s">
        <v>178</v>
      </c>
      <c r="D32" s="9"/>
      <c r="E32" s="42"/>
    </row>
    <row r="33" spans="1:5">
      <c r="A33" s="7" t="str">
        <f t="shared" ca="1" si="1"/>
        <v>PU.23</v>
      </c>
      <c r="B33" s="55" t="s">
        <v>689</v>
      </c>
      <c r="C33" s="9" t="s">
        <v>178</v>
      </c>
      <c r="D33" s="9"/>
      <c r="E33" s="42"/>
    </row>
    <row r="34" spans="1:5" ht="15.75" customHeight="1">
      <c r="A34" s="7" t="str">
        <f t="shared" ca="1" si="1"/>
        <v>PU.24</v>
      </c>
      <c r="B34" s="55" t="s">
        <v>690</v>
      </c>
      <c r="C34" s="9" t="s">
        <v>178</v>
      </c>
      <c r="D34" s="9"/>
      <c r="E34" s="42"/>
    </row>
    <row r="35" spans="1:5">
      <c r="A35" s="7" t="str">
        <f t="shared" ca="1" si="1"/>
        <v>PU.25</v>
      </c>
      <c r="B35" s="55" t="s">
        <v>691</v>
      </c>
      <c r="C35" s="9" t="s">
        <v>178</v>
      </c>
      <c r="D35" s="9"/>
      <c r="E35" s="42"/>
    </row>
    <row r="36" spans="1:5" ht="27.75" customHeight="1">
      <c r="A36" s="7" t="str">
        <f t="shared" ca="1" si="1"/>
        <v>PU.26</v>
      </c>
      <c r="B36" s="55" t="s">
        <v>692</v>
      </c>
      <c r="C36" s="9" t="s">
        <v>178</v>
      </c>
      <c r="D36" s="9"/>
      <c r="E36" s="42"/>
    </row>
    <row r="37" spans="1:5" ht="16.5" customHeight="1">
      <c r="A37" s="7" t="str">
        <f t="shared" ca="1" si="1"/>
        <v>PU.27</v>
      </c>
      <c r="B37" s="55" t="s">
        <v>693</v>
      </c>
      <c r="C37" s="9" t="s">
        <v>178</v>
      </c>
      <c r="D37" s="9"/>
      <c r="E37" s="42"/>
    </row>
    <row r="38" spans="1:5" ht="29.45" customHeight="1">
      <c r="A38" s="7" t="str">
        <f t="shared" ca="1" si="1"/>
        <v>PU.28</v>
      </c>
      <c r="B38" s="55" t="s">
        <v>694</v>
      </c>
      <c r="C38" s="9" t="s">
        <v>178</v>
      </c>
      <c r="D38" s="9"/>
      <c r="E38" s="42"/>
    </row>
    <row r="39" spans="1:5" ht="26.25">
      <c r="A39" s="7" t="str">
        <f t="shared" ca="1" si="1"/>
        <v>PU.29</v>
      </c>
      <c r="B39" s="55" t="s">
        <v>695</v>
      </c>
      <c r="C39" s="9" t="s">
        <v>178</v>
      </c>
      <c r="D39" s="9"/>
      <c r="E39" s="30"/>
    </row>
    <row r="40" spans="1:5" ht="26.25">
      <c r="A40" s="7" t="str">
        <f t="shared" ca="1" si="1"/>
        <v>PU.30</v>
      </c>
      <c r="B40" s="55" t="s">
        <v>696</v>
      </c>
      <c r="C40" s="9" t="s">
        <v>178</v>
      </c>
      <c r="D40" s="9"/>
      <c r="E40" s="42"/>
    </row>
    <row r="41" spans="1:5" ht="26.25">
      <c r="A41" s="7" t="str">
        <f t="shared" ca="1" si="1"/>
        <v>PU.31</v>
      </c>
      <c r="B41" s="55" t="s">
        <v>697</v>
      </c>
      <c r="C41" s="9" t="s">
        <v>178</v>
      </c>
      <c r="D41" s="9"/>
      <c r="E41" s="30"/>
    </row>
    <row r="42" spans="1:5" ht="26.25">
      <c r="A42" s="7" t="str">
        <f t="shared" ca="1" si="1"/>
        <v>PU.32</v>
      </c>
      <c r="B42" s="55" t="s">
        <v>698</v>
      </c>
      <c r="C42" s="9" t="s">
        <v>178</v>
      </c>
      <c r="D42" s="9"/>
      <c r="E42" s="30"/>
    </row>
    <row r="43" spans="1:5" ht="26.25">
      <c r="A43" s="7" t="str">
        <f t="shared" ca="1" si="1"/>
        <v>PU.33</v>
      </c>
      <c r="B43" s="55" t="s">
        <v>699</v>
      </c>
      <c r="C43" s="9" t="s">
        <v>178</v>
      </c>
      <c r="D43" s="9"/>
      <c r="E43" s="42"/>
    </row>
    <row r="44" spans="1:5" ht="26.25">
      <c r="A44" s="7" t="str">
        <f t="shared" ca="1" si="1"/>
        <v>PU.34</v>
      </c>
      <c r="B44" s="55" t="s">
        <v>700</v>
      </c>
      <c r="C44" s="9" t="s">
        <v>178</v>
      </c>
      <c r="D44" s="9"/>
      <c r="E44" s="42"/>
    </row>
    <row r="45" spans="1:5" ht="19.899999999999999" customHeight="1">
      <c r="A45" s="7" t="str">
        <f t="shared" ca="1" si="1"/>
        <v>PU.35</v>
      </c>
      <c r="B45" s="55" t="s">
        <v>701</v>
      </c>
      <c r="C45" s="9" t="s">
        <v>178</v>
      </c>
      <c r="D45" s="9"/>
      <c r="E45" s="42"/>
    </row>
    <row r="46" spans="1:5" ht="26.25">
      <c r="A46" s="7" t="str">
        <f t="shared" ca="1" si="1"/>
        <v>PU.36</v>
      </c>
      <c r="B46" s="55" t="s">
        <v>702</v>
      </c>
      <c r="C46" s="9" t="s">
        <v>178</v>
      </c>
      <c r="D46" s="9"/>
      <c r="E46" s="42"/>
    </row>
    <row r="47" spans="1:5" ht="26.25">
      <c r="A47" s="7" t="str">
        <f t="shared" ca="1" si="1"/>
        <v>PU.37</v>
      </c>
      <c r="B47" s="55" t="s">
        <v>703</v>
      </c>
      <c r="C47" s="9" t="s">
        <v>178</v>
      </c>
      <c r="D47" s="9"/>
      <c r="E47" s="42"/>
    </row>
    <row r="48" spans="1:5">
      <c r="A48" s="7" t="str">
        <f t="shared" ca="1" si="1"/>
        <v>PU.38</v>
      </c>
      <c r="B48" s="55" t="s">
        <v>704</v>
      </c>
      <c r="C48" s="9" t="s">
        <v>178</v>
      </c>
      <c r="D48" s="9"/>
      <c r="E48" s="42"/>
    </row>
    <row r="49" spans="1:5" ht="27.75" customHeight="1">
      <c r="A49" s="7" t="str">
        <f t="shared" ca="1" si="1"/>
        <v>PU.39</v>
      </c>
      <c r="B49" s="55" t="s">
        <v>705</v>
      </c>
      <c r="C49" s="9" t="s">
        <v>178</v>
      </c>
      <c r="D49" s="9"/>
      <c r="E49" s="42"/>
    </row>
    <row r="50" spans="1:5" ht="26.25">
      <c r="A50" s="7" t="str">
        <f t="shared" ca="1" si="1"/>
        <v>PU.40</v>
      </c>
      <c r="B50" s="55" t="s">
        <v>706</v>
      </c>
      <c r="C50" s="9" t="s">
        <v>178</v>
      </c>
      <c r="D50" s="9"/>
      <c r="E50" s="42"/>
    </row>
    <row r="51" spans="1:5" ht="14.45" customHeight="1">
      <c r="A51" s="249" t="s">
        <v>707</v>
      </c>
      <c r="B51" s="250"/>
      <c r="C51" s="250"/>
      <c r="D51" s="250"/>
      <c r="E51" s="251"/>
    </row>
    <row r="52" spans="1:5" ht="26.25">
      <c r="A52" s="7" t="str">
        <f t="shared" ref="A52:A76" ca="1" si="2">IF(ISNUMBER(VALUE(RIGHT(INDIRECT(ADDRESS(ROW()-1,COLUMN())),1))),("PU."&amp;RIGHT(INDIRECT(ADDRESS(ROW()-1,COLUMN())),LEN(INDIRECT(ADDRESS(ROW()-1,COLUMN())))-FIND(".",INDIRECT(ADDRESS(ROW()-1,COLUMN()))))+1),("PU."&amp;RIGHT(INDIRECT(ADDRESS(ROW()-2,COLUMN())),LEN(INDIRECT(ADDRESS(ROW()-2,COLUMN())))-FIND(".",INDIRECT(ADDRESS(ROW()-2,COLUMN()))))+1))</f>
        <v>PU.41</v>
      </c>
      <c r="B52" s="55" t="s">
        <v>708</v>
      </c>
      <c r="C52" s="9" t="s">
        <v>178</v>
      </c>
      <c r="D52" s="9"/>
      <c r="E52" s="42"/>
    </row>
    <row r="53" spans="1:5" ht="26.25">
      <c r="A53" s="7" t="str">
        <f t="shared" ca="1" si="2"/>
        <v>PU.42</v>
      </c>
      <c r="B53" s="55" t="s">
        <v>709</v>
      </c>
      <c r="C53" s="9" t="s">
        <v>48</v>
      </c>
      <c r="D53" s="9"/>
      <c r="E53" s="42"/>
    </row>
    <row r="54" spans="1:5" ht="15" customHeight="1">
      <c r="A54" s="7" t="str">
        <f t="shared" ca="1" si="2"/>
        <v>PU.43</v>
      </c>
      <c r="B54" s="55" t="s">
        <v>710</v>
      </c>
      <c r="C54" s="9" t="s">
        <v>48</v>
      </c>
      <c r="D54" s="9"/>
      <c r="E54" s="42"/>
    </row>
    <row r="55" spans="1:5" ht="26.25">
      <c r="A55" s="7" t="str">
        <f t="shared" ca="1" si="2"/>
        <v>PU.44</v>
      </c>
      <c r="B55" s="55" t="s">
        <v>711</v>
      </c>
      <c r="C55" s="9" t="s">
        <v>48</v>
      </c>
      <c r="D55" s="9"/>
      <c r="E55" s="42"/>
    </row>
    <row r="56" spans="1:5" ht="26.25">
      <c r="A56" s="7" t="str">
        <f t="shared" ca="1" si="2"/>
        <v>PU.45</v>
      </c>
      <c r="B56" s="55" t="s">
        <v>712</v>
      </c>
      <c r="C56" s="9" t="s">
        <v>48</v>
      </c>
      <c r="D56" s="9"/>
      <c r="E56" s="30"/>
    </row>
    <row r="57" spans="1:5" ht="31.15" customHeight="1">
      <c r="A57" s="7" t="str">
        <f t="shared" ca="1" si="2"/>
        <v>PU.46</v>
      </c>
      <c r="B57" s="55" t="s">
        <v>713</v>
      </c>
      <c r="C57" s="9" t="s">
        <v>48</v>
      </c>
      <c r="D57" s="9"/>
      <c r="E57" s="42"/>
    </row>
    <row r="58" spans="1:5" ht="26.25">
      <c r="A58" s="7" t="str">
        <f t="shared" ca="1" si="2"/>
        <v>PU.47</v>
      </c>
      <c r="B58" s="55" t="s">
        <v>714</v>
      </c>
      <c r="C58" s="9" t="s">
        <v>48</v>
      </c>
      <c r="D58" s="9"/>
      <c r="E58" s="42"/>
    </row>
    <row r="59" spans="1:5" ht="26.25">
      <c r="A59" s="7" t="str">
        <f t="shared" ca="1" si="2"/>
        <v>PU.48</v>
      </c>
      <c r="B59" s="55" t="s">
        <v>715</v>
      </c>
      <c r="C59" s="9" t="s">
        <v>48</v>
      </c>
      <c r="D59" s="9"/>
      <c r="E59" s="42"/>
    </row>
    <row r="60" spans="1:5" ht="28.15" customHeight="1">
      <c r="A60" s="7" t="str">
        <f t="shared" ca="1" si="2"/>
        <v>PU.49</v>
      </c>
      <c r="B60" s="55" t="s">
        <v>716</v>
      </c>
      <c r="C60" s="9" t="s">
        <v>48</v>
      </c>
      <c r="D60" s="9"/>
      <c r="E60" s="42"/>
    </row>
    <row r="61" spans="1:5" ht="26.25">
      <c r="A61" s="7" t="str">
        <f t="shared" ca="1" si="2"/>
        <v>PU.50</v>
      </c>
      <c r="B61" s="55" t="s">
        <v>717</v>
      </c>
      <c r="C61" s="9" t="s">
        <v>48</v>
      </c>
      <c r="D61" s="9"/>
      <c r="E61" s="42"/>
    </row>
    <row r="62" spans="1:5" ht="26.25">
      <c r="A62" s="7" t="str">
        <f t="shared" ca="1" si="2"/>
        <v>PU.51</v>
      </c>
      <c r="B62" s="55" t="s">
        <v>718</v>
      </c>
      <c r="C62" s="9" t="s">
        <v>48</v>
      </c>
      <c r="D62" s="9"/>
      <c r="E62" s="42"/>
    </row>
    <row r="63" spans="1:5" ht="26.25">
      <c r="A63" s="7" t="str">
        <f t="shared" ca="1" si="2"/>
        <v>PU.52</v>
      </c>
      <c r="B63" s="55" t="s">
        <v>719</v>
      </c>
      <c r="C63" s="9" t="s">
        <v>48</v>
      </c>
      <c r="D63" s="9"/>
      <c r="E63" s="42"/>
    </row>
    <row r="64" spans="1:5">
      <c r="A64" s="7" t="str">
        <f t="shared" ca="1" si="2"/>
        <v>PU.53</v>
      </c>
      <c r="B64" s="55" t="s">
        <v>720</v>
      </c>
      <c r="C64" s="9" t="s">
        <v>48</v>
      </c>
      <c r="D64" s="9"/>
      <c r="E64" s="42"/>
    </row>
    <row r="65" spans="1:5">
      <c r="A65" s="7" t="str">
        <f t="shared" ca="1" si="2"/>
        <v>PU.54</v>
      </c>
      <c r="B65" s="55" t="s">
        <v>721</v>
      </c>
      <c r="C65" s="9" t="s">
        <v>48</v>
      </c>
      <c r="D65" s="9"/>
      <c r="E65" s="42"/>
    </row>
    <row r="66" spans="1:5" ht="26.25">
      <c r="A66" s="7" t="str">
        <f t="shared" ca="1" si="2"/>
        <v>PU.55</v>
      </c>
      <c r="B66" s="55" t="s">
        <v>722</v>
      </c>
      <c r="C66" s="9" t="s">
        <v>48</v>
      </c>
      <c r="D66" s="9"/>
      <c r="E66" s="42"/>
    </row>
    <row r="67" spans="1:5" ht="26.25">
      <c r="A67" s="7" t="str">
        <f t="shared" ca="1" si="2"/>
        <v>PU.56</v>
      </c>
      <c r="B67" s="55" t="s">
        <v>723</v>
      </c>
      <c r="C67" s="9" t="s">
        <v>48</v>
      </c>
      <c r="D67" s="9"/>
      <c r="E67" s="42"/>
    </row>
    <row r="68" spans="1:5" ht="26.25">
      <c r="A68" s="7" t="str">
        <f t="shared" ca="1" si="2"/>
        <v>PU.57</v>
      </c>
      <c r="B68" s="55" t="s">
        <v>724</v>
      </c>
      <c r="C68" s="9" t="s">
        <v>178</v>
      </c>
      <c r="D68" s="9"/>
      <c r="E68" s="42"/>
    </row>
    <row r="69" spans="1:5">
      <c r="A69" s="7" t="str">
        <f t="shared" ca="1" si="2"/>
        <v>PU.58</v>
      </c>
      <c r="B69" s="55" t="s">
        <v>725</v>
      </c>
      <c r="C69" s="9" t="s">
        <v>178</v>
      </c>
      <c r="D69" s="9"/>
      <c r="E69" s="42"/>
    </row>
    <row r="70" spans="1:5" ht="26.25">
      <c r="A70" s="7" t="str">
        <f t="shared" ca="1" si="2"/>
        <v>PU.59</v>
      </c>
      <c r="B70" s="55" t="s">
        <v>726</v>
      </c>
      <c r="C70" s="9" t="s">
        <v>178</v>
      </c>
      <c r="D70" s="9"/>
      <c r="E70" s="42"/>
    </row>
    <row r="71" spans="1:5" ht="26.25">
      <c r="A71" s="7" t="str">
        <f t="shared" ca="1" si="2"/>
        <v>PU.60</v>
      </c>
      <c r="B71" s="55" t="s">
        <v>727</v>
      </c>
      <c r="C71" s="9" t="s">
        <v>178</v>
      </c>
      <c r="D71" s="9"/>
      <c r="E71" s="42"/>
    </row>
    <row r="72" spans="1:5" ht="26.25">
      <c r="A72" s="7" t="str">
        <f t="shared" ca="1" si="2"/>
        <v>PU.61</v>
      </c>
      <c r="B72" s="55" t="s">
        <v>728</v>
      </c>
      <c r="C72" s="9" t="s">
        <v>178</v>
      </c>
      <c r="D72" s="9"/>
      <c r="E72" s="42"/>
    </row>
    <row r="73" spans="1:5" ht="26.25">
      <c r="A73" s="7" t="str">
        <f t="shared" ca="1" si="2"/>
        <v>PU.62</v>
      </c>
      <c r="B73" s="55" t="s">
        <v>729</v>
      </c>
      <c r="C73" s="9" t="s">
        <v>178</v>
      </c>
      <c r="D73" s="9"/>
      <c r="E73" s="42"/>
    </row>
    <row r="74" spans="1:5" ht="26.25">
      <c r="A74" s="7" t="str">
        <f t="shared" ca="1" si="2"/>
        <v>PU.63</v>
      </c>
      <c r="B74" s="55" t="s">
        <v>730</v>
      </c>
      <c r="C74" s="9" t="s">
        <v>48</v>
      </c>
      <c r="D74" s="9"/>
      <c r="E74" s="42"/>
    </row>
    <row r="75" spans="1:5" ht="26.25">
      <c r="A75" s="7" t="str">
        <f t="shared" ca="1" si="2"/>
        <v>PU.64</v>
      </c>
      <c r="B75" s="55" t="s">
        <v>731</v>
      </c>
      <c r="C75" s="9" t="s">
        <v>48</v>
      </c>
      <c r="D75" s="9"/>
      <c r="E75" s="42"/>
    </row>
    <row r="76" spans="1:5" ht="26.25">
      <c r="A76" s="7" t="str">
        <f t="shared" ca="1" si="2"/>
        <v>PU.65</v>
      </c>
      <c r="B76" s="55" t="s">
        <v>732</v>
      </c>
      <c r="C76" s="9" t="s">
        <v>48</v>
      </c>
      <c r="D76" s="9"/>
      <c r="E76" s="42"/>
    </row>
    <row r="77" spans="1:5" ht="15" customHeight="1">
      <c r="A77" s="252" t="s">
        <v>733</v>
      </c>
      <c r="B77" s="269"/>
      <c r="C77" s="269"/>
      <c r="D77" s="269"/>
      <c r="E77" s="270"/>
    </row>
    <row r="78" spans="1:5" ht="26.25" customHeight="1">
      <c r="A78" s="7" t="str">
        <f t="shared" ca="1" si="1"/>
        <v>PU.66</v>
      </c>
      <c r="B78" s="55" t="s">
        <v>734</v>
      </c>
      <c r="C78" s="9" t="s">
        <v>48</v>
      </c>
      <c r="D78" s="9"/>
      <c r="E78" s="42"/>
    </row>
    <row r="79" spans="1:5" ht="26.25">
      <c r="A79" s="7" t="str">
        <f t="shared" ca="1" si="1"/>
        <v>PU.67</v>
      </c>
      <c r="B79" s="55" t="s">
        <v>735</v>
      </c>
      <c r="C79" s="9" t="s">
        <v>48</v>
      </c>
      <c r="D79" s="9"/>
      <c r="E79" s="42"/>
    </row>
    <row r="80" spans="1:5">
      <c r="A80" s="7" t="str">
        <f t="shared" ca="1" si="1"/>
        <v>PU.68</v>
      </c>
      <c r="B80" s="55" t="s">
        <v>736</v>
      </c>
      <c r="C80" s="9" t="s">
        <v>48</v>
      </c>
      <c r="D80" s="9"/>
      <c r="E80" s="42"/>
    </row>
    <row r="81" spans="1:28" s="46" customFormat="1" ht="25.5">
      <c r="A81" s="7" t="str">
        <f t="shared" ca="1" si="1"/>
        <v>PU.69</v>
      </c>
      <c r="B81" s="55" t="s">
        <v>737</v>
      </c>
      <c r="C81" s="9" t="s">
        <v>48</v>
      </c>
      <c r="D81" s="9"/>
      <c r="E81" s="42"/>
      <c r="F81" s="38"/>
      <c r="J81" s="50"/>
      <c r="K81" s="50"/>
      <c r="L81" s="50"/>
      <c r="M81" s="50"/>
      <c r="N81" s="50"/>
      <c r="O81" s="50"/>
      <c r="P81" s="50"/>
      <c r="Q81" s="50"/>
      <c r="R81" s="50"/>
      <c r="S81" s="50"/>
      <c r="T81" s="50"/>
      <c r="U81" s="50"/>
      <c r="V81" s="50"/>
      <c r="W81" s="50"/>
      <c r="X81" s="50"/>
      <c r="Y81" s="50"/>
      <c r="Z81" s="50"/>
      <c r="AA81" s="50"/>
      <c r="AB81" s="50"/>
    </row>
    <row r="82" spans="1:28" s="46" customFormat="1" ht="25.5">
      <c r="A82" s="7" t="str">
        <f t="shared" ca="1" si="1"/>
        <v>PU.70</v>
      </c>
      <c r="B82" s="55" t="s">
        <v>738</v>
      </c>
      <c r="C82" s="9" t="s">
        <v>48</v>
      </c>
      <c r="D82" s="9"/>
      <c r="E82" s="63"/>
      <c r="F82" s="38"/>
      <c r="J82" s="50"/>
      <c r="K82" s="50"/>
      <c r="L82" s="50"/>
      <c r="M82" s="50"/>
      <c r="N82" s="50"/>
      <c r="O82" s="50"/>
      <c r="P82" s="50"/>
      <c r="Q82" s="50"/>
      <c r="R82" s="50"/>
      <c r="S82" s="50"/>
      <c r="T82" s="50"/>
      <c r="U82" s="50"/>
      <c r="V82" s="50"/>
      <c r="W82" s="50"/>
      <c r="X82" s="50"/>
      <c r="Y82" s="50"/>
      <c r="Z82" s="50"/>
      <c r="AA82" s="50"/>
      <c r="AB82" s="50"/>
    </row>
    <row r="83" spans="1:28" s="46" customFormat="1" ht="25.5">
      <c r="A83" s="7" t="str">
        <f t="shared" ref="A83:A84" ca="1" si="3">IF(ISNUMBER(VALUE(RIGHT(INDIRECT(ADDRESS(ROW()-1,COLUMN())),1))),("PU."&amp;RIGHT(INDIRECT(ADDRESS(ROW()-1,COLUMN())),LEN(INDIRECT(ADDRESS(ROW()-1,COLUMN())))-FIND(".",INDIRECT(ADDRESS(ROW()-1,COLUMN()))))+1),("PU."&amp;RIGHT(INDIRECT(ADDRESS(ROW()-2,COLUMN())),LEN(INDIRECT(ADDRESS(ROW()-2,COLUMN())))-FIND(".",INDIRECT(ADDRESS(ROW()-2,COLUMN()))))+1))</f>
        <v>PU.71</v>
      </c>
      <c r="B83" s="55" t="s">
        <v>739</v>
      </c>
      <c r="C83" s="9" t="s">
        <v>48</v>
      </c>
      <c r="D83" s="9"/>
      <c r="E83" s="63"/>
      <c r="F83" s="38"/>
      <c r="J83" s="50"/>
      <c r="K83" s="50"/>
      <c r="L83" s="50"/>
      <c r="M83" s="50"/>
      <c r="N83" s="50"/>
      <c r="O83" s="50"/>
      <c r="P83" s="50"/>
      <c r="Q83" s="50"/>
      <c r="R83" s="50"/>
      <c r="S83" s="50"/>
      <c r="T83" s="50"/>
      <c r="U83" s="50"/>
      <c r="V83" s="50"/>
      <c r="W83" s="50"/>
      <c r="X83" s="50"/>
      <c r="Y83" s="50"/>
      <c r="Z83" s="50"/>
      <c r="AA83" s="50"/>
      <c r="AB83" s="50"/>
    </row>
    <row r="84" spans="1:28" s="46" customFormat="1" ht="25.5">
      <c r="A84" s="7" t="str">
        <f t="shared" ca="1" si="3"/>
        <v>PU.72</v>
      </c>
      <c r="B84" s="55" t="s">
        <v>740</v>
      </c>
      <c r="C84" s="9" t="s">
        <v>48</v>
      </c>
      <c r="D84" s="9"/>
      <c r="E84" s="63"/>
      <c r="F84" s="38"/>
      <c r="J84" s="50"/>
      <c r="K84" s="50"/>
      <c r="L84" s="50"/>
      <c r="M84" s="50"/>
      <c r="N84" s="50"/>
      <c r="O84" s="50"/>
      <c r="P84" s="50"/>
      <c r="Q84" s="50"/>
      <c r="R84" s="50"/>
      <c r="S84" s="50"/>
      <c r="T84" s="50"/>
      <c r="U84" s="50"/>
      <c r="V84" s="50"/>
      <c r="W84" s="50"/>
      <c r="X84" s="50"/>
      <c r="Y84" s="50"/>
      <c r="Z84" s="50"/>
      <c r="AA84" s="50"/>
      <c r="AB84" s="50"/>
    </row>
    <row r="85" spans="1:28" ht="14.45" customHeight="1">
      <c r="A85" s="252" t="s">
        <v>741</v>
      </c>
      <c r="B85" s="253"/>
      <c r="C85" s="253"/>
      <c r="D85" s="253"/>
      <c r="E85" s="254"/>
    </row>
    <row r="86" spans="1:28" ht="26.25">
      <c r="A86" s="129" t="str">
        <f t="shared" ref="A86:A94" ca="1" si="4">IF(ISNUMBER(VALUE(RIGHT(INDIRECT(ADDRESS(ROW()-1,COLUMN())),1))),("PU."&amp;RIGHT(INDIRECT(ADDRESS(ROW()-1,COLUMN())),LEN(INDIRECT(ADDRESS(ROW()-1,COLUMN())))-FIND(".",INDIRECT(ADDRESS(ROW()-1,COLUMN()))))+1),("PU."&amp;RIGHT(INDIRECT(ADDRESS(ROW()-2,COLUMN())),LEN(INDIRECT(ADDRESS(ROW()-2,COLUMN())))-FIND(".",INDIRECT(ADDRESS(ROW()-2,COLUMN()))))+1))</f>
        <v>PU.73</v>
      </c>
      <c r="B86" s="131" t="s">
        <v>742</v>
      </c>
      <c r="C86" s="130" t="s">
        <v>178</v>
      </c>
      <c r="D86" s="130"/>
      <c r="E86" s="128"/>
    </row>
    <row r="87" spans="1:28" ht="26.25">
      <c r="A87" s="129" t="str">
        <f t="shared" ca="1" si="4"/>
        <v>PU.74</v>
      </c>
      <c r="B87" s="131" t="s">
        <v>743</v>
      </c>
      <c r="C87" s="130" t="s">
        <v>178</v>
      </c>
      <c r="D87" s="130"/>
      <c r="E87" s="128"/>
    </row>
    <row r="88" spans="1:28" ht="26.25">
      <c r="A88" s="129" t="str">
        <f t="shared" ca="1" si="4"/>
        <v>PU.75</v>
      </c>
      <c r="B88" s="131" t="s">
        <v>744</v>
      </c>
      <c r="C88" s="130" t="s">
        <v>178</v>
      </c>
      <c r="D88" s="130"/>
      <c r="E88" s="128"/>
    </row>
    <row r="89" spans="1:28" ht="26.25">
      <c r="A89" s="129" t="str">
        <f t="shared" ca="1" si="4"/>
        <v>PU.76</v>
      </c>
      <c r="B89" s="131" t="s">
        <v>745</v>
      </c>
      <c r="C89" s="130" t="s">
        <v>178</v>
      </c>
      <c r="D89" s="130"/>
      <c r="E89" s="128"/>
    </row>
    <row r="90" spans="1:28" ht="26.25">
      <c r="A90" s="129" t="str">
        <f t="shared" ca="1" si="4"/>
        <v>PU.77</v>
      </c>
      <c r="B90" s="131" t="s">
        <v>746</v>
      </c>
      <c r="C90" s="130" t="s">
        <v>178</v>
      </c>
      <c r="D90" s="130"/>
      <c r="E90" s="128"/>
    </row>
    <row r="91" spans="1:28" ht="26.25">
      <c r="A91" s="129" t="str">
        <f t="shared" ca="1" si="4"/>
        <v>PU.78</v>
      </c>
      <c r="B91" s="131" t="s">
        <v>747</v>
      </c>
      <c r="C91" s="130" t="s">
        <v>178</v>
      </c>
      <c r="D91" s="130"/>
      <c r="E91" s="128"/>
    </row>
    <row r="92" spans="1:28" ht="26.25">
      <c r="A92" s="129" t="str">
        <f t="shared" ca="1" si="4"/>
        <v>PU.79</v>
      </c>
      <c r="B92" s="131" t="s">
        <v>748</v>
      </c>
      <c r="C92" s="130" t="s">
        <v>178</v>
      </c>
      <c r="D92" s="130"/>
      <c r="E92" s="128"/>
    </row>
    <row r="93" spans="1:28" ht="26.25">
      <c r="A93" s="129" t="str">
        <f t="shared" ca="1" si="4"/>
        <v>PU.80</v>
      </c>
      <c r="B93" s="131" t="s">
        <v>749</v>
      </c>
      <c r="C93" s="130" t="s">
        <v>178</v>
      </c>
      <c r="D93" s="130"/>
      <c r="E93" s="128"/>
    </row>
    <row r="94" spans="1:28" ht="26.25">
      <c r="A94" s="129" t="str">
        <f t="shared" ca="1" si="4"/>
        <v>PU.81</v>
      </c>
      <c r="B94" s="131" t="s">
        <v>750</v>
      </c>
      <c r="C94" s="130" t="s">
        <v>178</v>
      </c>
      <c r="D94" s="130"/>
      <c r="E94" s="128"/>
    </row>
    <row r="95" spans="1:28" ht="14.45" customHeight="1">
      <c r="A95" s="273" t="s">
        <v>110</v>
      </c>
      <c r="B95" s="274"/>
      <c r="C95" s="274"/>
      <c r="D95" s="274"/>
      <c r="E95" s="275"/>
    </row>
    <row r="96" spans="1:28" ht="26.25">
      <c r="A96" s="7" t="str">
        <f t="shared" ref="A96:A103" ca="1" si="5">IF(ISNUMBER(VALUE(RIGHT(INDIRECT(ADDRESS(ROW()-1,COLUMN())),1))),("PU."&amp;RIGHT(INDIRECT(ADDRESS(ROW()-1,COLUMN())),LEN(INDIRECT(ADDRESS(ROW()-1,COLUMN())))-FIND(".",INDIRECT(ADDRESS(ROW()-1,COLUMN()))))+1),("PU."&amp;RIGHT(INDIRECT(ADDRESS(ROW()-2,COLUMN())),LEN(INDIRECT(ADDRESS(ROW()-2,COLUMN())))-FIND(".",INDIRECT(ADDRESS(ROW()-2,COLUMN()))))+1))</f>
        <v>PU.82</v>
      </c>
      <c r="B96" s="55" t="s">
        <v>751</v>
      </c>
      <c r="C96" s="9" t="s">
        <v>48</v>
      </c>
      <c r="D96" s="9"/>
      <c r="E96" s="8"/>
      <c r="F96" s="24"/>
      <c r="G96" s="24"/>
      <c r="H96" s="24"/>
    </row>
    <row r="97" spans="1:8" ht="30.75" customHeight="1">
      <c r="A97" s="7" t="str">
        <f t="shared" ca="1" si="5"/>
        <v>PU.83</v>
      </c>
      <c r="B97" s="55" t="s">
        <v>752</v>
      </c>
      <c r="C97" s="9" t="s">
        <v>48</v>
      </c>
      <c r="D97" s="9"/>
      <c r="E97" s="8"/>
      <c r="F97" s="24"/>
      <c r="G97" s="24"/>
      <c r="H97" s="24"/>
    </row>
    <row r="98" spans="1:8" ht="26.25">
      <c r="A98" s="7" t="str">
        <f t="shared" ca="1" si="5"/>
        <v>PU.84</v>
      </c>
      <c r="B98" s="55" t="s">
        <v>753</v>
      </c>
      <c r="C98" s="9" t="s">
        <v>48</v>
      </c>
      <c r="D98" s="9"/>
      <c r="E98" s="11"/>
      <c r="F98" s="24"/>
      <c r="G98" s="24"/>
      <c r="H98" s="24"/>
    </row>
    <row r="99" spans="1:8" ht="26.25">
      <c r="A99" s="7" t="str">
        <f t="shared" ca="1" si="5"/>
        <v>PU.85</v>
      </c>
      <c r="B99" s="55" t="s">
        <v>754</v>
      </c>
      <c r="C99" s="9" t="s">
        <v>48</v>
      </c>
      <c r="D99" s="9"/>
      <c r="E99" s="42"/>
    </row>
    <row r="100" spans="1:8" ht="28.5" customHeight="1">
      <c r="A100" s="7" t="str">
        <f t="shared" ca="1" si="5"/>
        <v>PU.86</v>
      </c>
      <c r="B100" s="55" t="s">
        <v>755</v>
      </c>
      <c r="C100" s="9" t="s">
        <v>48</v>
      </c>
      <c r="D100" s="9"/>
      <c r="E100" s="42"/>
    </row>
    <row r="101" spans="1:8" ht="26.25">
      <c r="A101" s="7" t="str">
        <f t="shared" ca="1" si="5"/>
        <v>PU.87</v>
      </c>
      <c r="B101" s="55" t="s">
        <v>756</v>
      </c>
      <c r="C101" s="9" t="s">
        <v>48</v>
      </c>
      <c r="D101" s="9"/>
      <c r="E101" s="42"/>
    </row>
    <row r="102" spans="1:8" ht="26.25">
      <c r="A102" s="7" t="str">
        <f t="shared" ca="1" si="5"/>
        <v>PU.88</v>
      </c>
      <c r="B102" s="55" t="s">
        <v>757</v>
      </c>
      <c r="C102" s="9" t="s">
        <v>48</v>
      </c>
      <c r="D102" s="9"/>
      <c r="E102" s="42"/>
    </row>
    <row r="103" spans="1:8" ht="26.25">
      <c r="A103" s="7" t="str">
        <f t="shared" ca="1" si="5"/>
        <v>PU.89</v>
      </c>
      <c r="B103" s="55" t="s">
        <v>758</v>
      </c>
      <c r="C103" s="9" t="s">
        <v>48</v>
      </c>
      <c r="D103" s="9"/>
      <c r="E103" s="42"/>
    </row>
  </sheetData>
  <mergeCells count="7">
    <mergeCell ref="A7:E7"/>
    <mergeCell ref="C6:E6"/>
    <mergeCell ref="C1:E1"/>
    <mergeCell ref="C2:E2"/>
    <mergeCell ref="C3:E3"/>
    <mergeCell ref="C4:E4"/>
    <mergeCell ref="C5:E5"/>
  </mergeCells>
  <phoneticPr fontId="0" type="noConversion"/>
  <conditionalFormatting sqref="B1:B6">
    <cfRule type="duplicateValues" dxfId="52" priority="1"/>
  </conditionalFormatting>
  <conditionalFormatting sqref="B96:B98">
    <cfRule type="duplicateValues" dxfId="51" priority="3"/>
  </conditionalFormatting>
  <printOptions horizontalCentered="1"/>
  <pageMargins left="0.5" right="0.5" top="0.9" bottom="0.75" header="0.3" footer="0.3"/>
  <pageSetup paperSize="5" scale="86" fitToHeight="0" orientation="landscape" horizontalDpi="4294967293" r:id="rId1"/>
  <headerFooter>
    <oddHeader>&amp;C&amp;"Arial,Bold"&amp;14CTRMA
&amp;"Arial,Regular"&amp;11 Functional and Technical Requirements</oddHeader>
    <oddFooter>&amp;L&amp;"Arial,Regular"&amp;10Attachment B&amp;C&amp;"Arial,Regular"&amp;10Page &amp;P of &amp;N&amp;R&amp;"Arial,Regular"&amp;10Last Updated: May 6, 2026</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AB61A-C153-456F-A24E-372EF05BC596}">
  <sheetPr>
    <tabColor theme="2"/>
    <pageSetUpPr fitToPage="1"/>
  </sheetPr>
  <dimension ref="A1:E59"/>
  <sheetViews>
    <sheetView tabSelected="1" zoomScaleNormal="100" workbookViewId="0">
      <selection activeCell="B37" sqref="B37"/>
    </sheetView>
  </sheetViews>
  <sheetFormatPr defaultColWidth="10.28515625" defaultRowHeight="14.25"/>
  <cols>
    <col min="1" max="1" width="11.140625" style="78" customWidth="1"/>
    <col min="2" max="2" width="116.28515625" style="46" customWidth="1"/>
    <col min="3" max="4" width="13.42578125" style="24" customWidth="1"/>
    <col min="5" max="5" width="54" style="79" customWidth="1"/>
    <col min="6" max="6" width="76" style="46" customWidth="1"/>
    <col min="7" max="16384" width="10.28515625" style="46"/>
  </cols>
  <sheetData>
    <row r="1" spans="1:5" customFormat="1" ht="15">
      <c r="A1" s="178" t="s">
        <v>21</v>
      </c>
      <c r="B1" s="178" t="s">
        <v>22</v>
      </c>
      <c r="C1" s="314" t="s">
        <v>23</v>
      </c>
      <c r="D1" s="314"/>
      <c r="E1" s="314"/>
    </row>
    <row r="2" spans="1:5" customFormat="1" ht="54.75" customHeight="1">
      <c r="A2" s="181" t="s">
        <v>24</v>
      </c>
      <c r="B2" s="184" t="s">
        <v>38</v>
      </c>
      <c r="C2" s="315" t="s">
        <v>26</v>
      </c>
      <c r="D2" s="315"/>
      <c r="E2" s="315"/>
    </row>
    <row r="3" spans="1:5" customFormat="1" ht="30.75" customHeight="1">
      <c r="A3" s="181" t="s">
        <v>27</v>
      </c>
      <c r="B3" s="184" t="s">
        <v>39</v>
      </c>
      <c r="C3" s="315" t="s">
        <v>29</v>
      </c>
      <c r="D3" s="315"/>
      <c r="E3" s="315"/>
    </row>
    <row r="4" spans="1:5" customFormat="1" ht="40.5" customHeight="1">
      <c r="A4" s="181" t="s">
        <v>30</v>
      </c>
      <c r="B4" s="185" t="s">
        <v>1169</v>
      </c>
      <c r="C4" s="315" t="s">
        <v>31</v>
      </c>
      <c r="D4" s="315"/>
      <c r="E4" s="315"/>
    </row>
    <row r="5" spans="1:5" customFormat="1" ht="57.75" customHeight="1">
      <c r="A5" s="181" t="s">
        <v>32</v>
      </c>
      <c r="B5" s="185" t="s">
        <v>33</v>
      </c>
      <c r="C5" s="315" t="s">
        <v>34</v>
      </c>
      <c r="D5" s="315"/>
      <c r="E5" s="315"/>
    </row>
    <row r="6" spans="1:5" customFormat="1" ht="30.75" customHeight="1">
      <c r="A6" s="181" t="s">
        <v>35</v>
      </c>
      <c r="B6" s="185" t="s">
        <v>36</v>
      </c>
      <c r="C6" s="315" t="s">
        <v>37</v>
      </c>
      <c r="D6" s="315"/>
      <c r="E6" s="315"/>
    </row>
    <row r="7" spans="1:5" customFormat="1" ht="15.75">
      <c r="A7" s="321" t="s">
        <v>13</v>
      </c>
      <c r="B7" s="321"/>
      <c r="C7" s="321"/>
      <c r="D7" s="321"/>
      <c r="E7" s="321"/>
    </row>
    <row r="8" spans="1:5" customFormat="1" ht="15">
      <c r="A8" s="69" t="s">
        <v>127</v>
      </c>
      <c r="B8" s="35" t="s">
        <v>128</v>
      </c>
      <c r="C8" s="2" t="s">
        <v>42</v>
      </c>
      <c r="D8" s="2" t="s">
        <v>43</v>
      </c>
      <c r="E8" s="2" t="s">
        <v>44</v>
      </c>
    </row>
    <row r="9" spans="1:5" customFormat="1" ht="14.45" customHeight="1">
      <c r="A9" s="273" t="s">
        <v>13</v>
      </c>
      <c r="B9" s="274"/>
      <c r="C9" s="274"/>
      <c r="D9" s="274"/>
      <c r="E9" s="275"/>
    </row>
    <row r="10" spans="1:5" customFormat="1" ht="26.25" customHeight="1">
      <c r="A10" s="7" t="s">
        <v>759</v>
      </c>
      <c r="B10" s="30" t="s">
        <v>760</v>
      </c>
      <c r="C10" s="65" t="s">
        <v>132</v>
      </c>
      <c r="D10" s="65"/>
      <c r="E10" s="66"/>
    </row>
    <row r="11" spans="1:5" customFormat="1" ht="25.5">
      <c r="A11" s="7" t="str">
        <f ca="1">IF(ISNUMBER(VALUE(RIGHT(INDIRECT(ADDRESS(ROW()-1,COLUMN())),1))),("CM."&amp;RIGHT(INDIRECT(ADDRESS(ROW()-1,COLUMN())),LEN(INDIRECT(ADDRESS(ROW()-1,COLUMN())))-FIND(".",INDIRECT(ADDRESS(ROW()-1,COLUMN()))))+1),("CM."&amp;RIGHT(INDIRECT(ADDRESS(ROW()-2,COLUMN())),LEN(INDIRECT(ADDRESS(ROW()-2,COLUMN())))-FIND(".",INDIRECT(ADDRESS(ROW()-2,COLUMN()))))+1))</f>
        <v>CM.2</v>
      </c>
      <c r="B11" s="49" t="s">
        <v>761</v>
      </c>
      <c r="C11" s="65" t="s">
        <v>132</v>
      </c>
      <c r="D11" s="65"/>
      <c r="E11" s="30"/>
    </row>
    <row r="12" spans="1:5" customFormat="1" ht="25.5">
      <c r="A12" s="7" t="str">
        <f t="shared" ref="A12:A59" ca="1" si="0">IF(ISNUMBER(VALUE(RIGHT(INDIRECT(ADDRESS(ROW()-1,COLUMN())),1))),("CM."&amp;RIGHT(INDIRECT(ADDRESS(ROW()-1,COLUMN())),LEN(INDIRECT(ADDRESS(ROW()-1,COLUMN())))-FIND(".",INDIRECT(ADDRESS(ROW()-1,COLUMN()))))+1),("CM."&amp;RIGHT(INDIRECT(ADDRESS(ROW()-2,COLUMN())),LEN(INDIRECT(ADDRESS(ROW()-2,COLUMN())))-FIND(".",INDIRECT(ADDRESS(ROW()-2,COLUMN()))))+1))</f>
        <v>CM.3</v>
      </c>
      <c r="B12" s="30" t="s">
        <v>762</v>
      </c>
      <c r="C12" s="65" t="s">
        <v>132</v>
      </c>
      <c r="D12" s="65"/>
      <c r="E12" s="67"/>
    </row>
    <row r="13" spans="1:5" customFormat="1" ht="25.5">
      <c r="A13" s="7" t="str">
        <f t="shared" ca="1" si="0"/>
        <v>CM.4</v>
      </c>
      <c r="B13" s="30" t="s">
        <v>763</v>
      </c>
      <c r="C13" s="65" t="s">
        <v>132</v>
      </c>
      <c r="D13" s="65"/>
      <c r="E13" s="68"/>
    </row>
    <row r="14" spans="1:5" customFormat="1" ht="24.75" customHeight="1">
      <c r="A14" s="7" t="str">
        <f t="shared" ca="1" si="0"/>
        <v>CM.5</v>
      </c>
      <c r="B14" s="49" t="s">
        <v>764</v>
      </c>
      <c r="C14" s="65" t="s">
        <v>132</v>
      </c>
      <c r="D14" s="65"/>
      <c r="E14" s="52"/>
    </row>
    <row r="15" spans="1:5" customFormat="1" ht="15">
      <c r="A15" s="7" t="str">
        <f t="shared" ca="1" si="0"/>
        <v>CM.6</v>
      </c>
      <c r="B15" s="49" t="s">
        <v>765</v>
      </c>
      <c r="C15" s="65" t="s">
        <v>132</v>
      </c>
      <c r="D15" s="65"/>
      <c r="E15" s="42"/>
    </row>
    <row r="16" spans="1:5" customFormat="1" ht="15">
      <c r="A16" s="7" t="str">
        <f t="shared" ca="1" si="0"/>
        <v>CM.7</v>
      </c>
      <c r="B16" s="49" t="s">
        <v>766</v>
      </c>
      <c r="C16" s="65" t="s">
        <v>132</v>
      </c>
      <c r="D16" s="65"/>
      <c r="E16" s="42"/>
    </row>
    <row r="17" spans="1:5" customFormat="1" ht="25.5">
      <c r="A17" s="7" t="str">
        <f t="shared" ca="1" si="0"/>
        <v>CM.8</v>
      </c>
      <c r="B17" s="49" t="s">
        <v>767</v>
      </c>
      <c r="C17" s="65" t="s">
        <v>132</v>
      </c>
      <c r="D17" s="65"/>
      <c r="E17" s="42"/>
    </row>
    <row r="18" spans="1:5" customFormat="1" ht="18" customHeight="1">
      <c r="A18" s="7" t="str">
        <f t="shared" ca="1" si="0"/>
        <v>CM.9</v>
      </c>
      <c r="B18" s="49" t="s">
        <v>768</v>
      </c>
      <c r="C18" s="65" t="s">
        <v>132</v>
      </c>
      <c r="D18" s="65"/>
      <c r="E18" s="42"/>
    </row>
    <row r="19" spans="1:5" customFormat="1" ht="25.5">
      <c r="A19" s="7" t="str">
        <f t="shared" ca="1" si="0"/>
        <v>CM.10</v>
      </c>
      <c r="B19" s="49" t="s">
        <v>769</v>
      </c>
      <c r="C19" s="64" t="s">
        <v>48</v>
      </c>
      <c r="D19" s="64"/>
      <c r="E19" s="42"/>
    </row>
    <row r="20" spans="1:5" customFormat="1" ht="25.5">
      <c r="A20" s="7" t="str">
        <f t="shared" ca="1" si="0"/>
        <v>CM.11</v>
      </c>
      <c r="B20" s="49" t="s">
        <v>770</v>
      </c>
      <c r="C20" s="64" t="s">
        <v>48</v>
      </c>
      <c r="D20" s="64"/>
      <c r="E20" s="42"/>
    </row>
    <row r="21" spans="1:5" customFormat="1" ht="15">
      <c r="A21" s="7" t="str">
        <f t="shared" ca="1" si="0"/>
        <v>CM.12</v>
      </c>
      <c r="B21" s="49" t="s">
        <v>771</v>
      </c>
      <c r="C21" s="64" t="s">
        <v>48</v>
      </c>
      <c r="D21" s="64"/>
      <c r="E21" s="42"/>
    </row>
    <row r="22" spans="1:5" customFormat="1" ht="25.5">
      <c r="A22" s="7" t="str">
        <f t="shared" ca="1" si="0"/>
        <v>CM.13</v>
      </c>
      <c r="B22" s="30" t="s">
        <v>772</v>
      </c>
      <c r="C22" s="64" t="s">
        <v>48</v>
      </c>
      <c r="D22" s="64"/>
      <c r="E22" s="42"/>
    </row>
    <row r="23" spans="1:5" customFormat="1" ht="15">
      <c r="A23" s="7" t="str">
        <f t="shared" ca="1" si="0"/>
        <v>CM.14</v>
      </c>
      <c r="B23" s="30" t="s">
        <v>773</v>
      </c>
      <c r="C23" s="64" t="s">
        <v>48</v>
      </c>
      <c r="D23" s="64"/>
      <c r="E23" s="42"/>
    </row>
    <row r="24" spans="1:5" customFormat="1" ht="16.149999999999999" customHeight="1">
      <c r="A24" s="7" t="str">
        <f t="shared" ca="1" si="0"/>
        <v>CM.15</v>
      </c>
      <c r="B24" s="30" t="s">
        <v>774</v>
      </c>
      <c r="C24" s="64" t="s">
        <v>48</v>
      </c>
      <c r="D24" s="64"/>
      <c r="E24" s="42"/>
    </row>
    <row r="25" spans="1:5" customFormat="1" ht="15">
      <c r="A25" s="7" t="str">
        <f t="shared" ca="1" si="0"/>
        <v>CM.16</v>
      </c>
      <c r="B25" s="30" t="s">
        <v>775</v>
      </c>
      <c r="C25" s="64" t="s">
        <v>48</v>
      </c>
      <c r="D25" s="64"/>
      <c r="E25" s="42"/>
    </row>
    <row r="26" spans="1:5" customFormat="1" ht="15">
      <c r="A26" s="7" t="str">
        <f t="shared" ca="1" si="0"/>
        <v>CM.17</v>
      </c>
      <c r="B26" s="30" t="s">
        <v>776</v>
      </c>
      <c r="C26" s="64" t="s">
        <v>48</v>
      </c>
      <c r="D26" s="64"/>
      <c r="E26" s="42"/>
    </row>
    <row r="27" spans="1:5" customFormat="1" ht="25.5">
      <c r="A27" s="7" t="str">
        <f t="shared" ca="1" si="0"/>
        <v>CM.18</v>
      </c>
      <c r="B27" s="30" t="s">
        <v>777</v>
      </c>
      <c r="C27" s="64" t="s">
        <v>48</v>
      </c>
      <c r="D27" s="64"/>
      <c r="E27" s="30"/>
    </row>
    <row r="28" spans="1:5" customFormat="1" ht="25.5">
      <c r="A28" s="7" t="str">
        <f t="shared" ca="1" si="0"/>
        <v>CM.19</v>
      </c>
      <c r="B28" s="30" t="s">
        <v>778</v>
      </c>
      <c r="C28" s="64" t="s">
        <v>48</v>
      </c>
      <c r="D28" s="64"/>
      <c r="E28" s="42"/>
    </row>
    <row r="29" spans="1:5" customFormat="1" ht="15">
      <c r="A29" s="7" t="str">
        <f t="shared" ca="1" si="0"/>
        <v>CM.20</v>
      </c>
      <c r="B29" s="30" t="s">
        <v>779</v>
      </c>
      <c r="C29" s="64" t="s">
        <v>48</v>
      </c>
      <c r="D29" s="64"/>
      <c r="E29" s="42"/>
    </row>
    <row r="30" spans="1:5" customFormat="1" ht="15">
      <c r="A30" s="7" t="str">
        <f t="shared" ca="1" si="0"/>
        <v>CM.21</v>
      </c>
      <c r="B30" s="30" t="s">
        <v>780</v>
      </c>
      <c r="C30" s="64" t="s">
        <v>48</v>
      </c>
      <c r="D30" s="64"/>
      <c r="E30" s="42"/>
    </row>
    <row r="31" spans="1:5" customFormat="1" ht="15">
      <c r="A31" s="7" t="str">
        <f t="shared" ca="1" si="0"/>
        <v>CM.22</v>
      </c>
      <c r="B31" s="30" t="s">
        <v>781</v>
      </c>
      <c r="C31" s="64" t="s">
        <v>48</v>
      </c>
      <c r="D31" s="64"/>
      <c r="E31" s="42"/>
    </row>
    <row r="32" spans="1:5" customFormat="1" ht="25.5">
      <c r="A32" s="7" t="str">
        <f t="shared" ca="1" si="0"/>
        <v>CM.23</v>
      </c>
      <c r="B32" s="30" t="s">
        <v>782</v>
      </c>
      <c r="C32" s="64" t="s">
        <v>48</v>
      </c>
      <c r="D32" s="64"/>
      <c r="E32" s="42"/>
    </row>
    <row r="33" spans="1:5" customFormat="1" ht="15">
      <c r="A33" s="7" t="str">
        <f t="shared" ca="1" si="0"/>
        <v>CM.24</v>
      </c>
      <c r="B33" s="30" t="s">
        <v>783</v>
      </c>
      <c r="C33" s="64" t="s">
        <v>48</v>
      </c>
      <c r="D33" s="64"/>
      <c r="E33" s="42"/>
    </row>
    <row r="34" spans="1:5" customFormat="1" ht="25.5">
      <c r="A34" s="7" t="str">
        <f t="shared" ca="1" si="0"/>
        <v>CM.25</v>
      </c>
      <c r="B34" s="30" t="s">
        <v>784</v>
      </c>
      <c r="C34" s="64" t="s">
        <v>48</v>
      </c>
      <c r="D34" s="64"/>
      <c r="E34" s="42"/>
    </row>
    <row r="35" spans="1:5" customFormat="1" ht="25.5">
      <c r="A35" s="7" t="str">
        <f t="shared" ca="1" si="0"/>
        <v>CM.26</v>
      </c>
      <c r="B35" s="30" t="s">
        <v>785</v>
      </c>
      <c r="C35" s="64" t="s">
        <v>48</v>
      </c>
      <c r="D35" s="64"/>
      <c r="E35" s="42"/>
    </row>
    <row r="36" spans="1:5" customFormat="1" ht="15">
      <c r="A36" s="7" t="str">
        <f t="shared" ca="1" si="0"/>
        <v>CM.27</v>
      </c>
      <c r="B36" s="30" t="s">
        <v>786</v>
      </c>
      <c r="C36" s="64" t="s">
        <v>48</v>
      </c>
      <c r="D36" s="64"/>
      <c r="E36" s="42"/>
    </row>
    <row r="37" spans="1:5" customFormat="1" ht="15">
      <c r="A37" s="7" t="str">
        <f t="shared" ca="1" si="0"/>
        <v>CM.28</v>
      </c>
      <c r="B37" s="30" t="s">
        <v>787</v>
      </c>
      <c r="C37" s="64" t="s">
        <v>48</v>
      </c>
      <c r="D37" s="64"/>
      <c r="E37" s="42"/>
    </row>
    <row r="38" spans="1:5" customFormat="1" ht="17.45" customHeight="1">
      <c r="A38" s="7" t="str">
        <f t="shared" ca="1" si="0"/>
        <v>CM.29</v>
      </c>
      <c r="B38" s="30" t="s">
        <v>788</v>
      </c>
      <c r="C38" s="64" t="s">
        <v>48</v>
      </c>
      <c r="D38" s="64"/>
      <c r="E38" s="42"/>
    </row>
    <row r="39" spans="1:5" customFormat="1" ht="15">
      <c r="A39" s="7" t="str">
        <f t="shared" ca="1" si="0"/>
        <v>CM.30</v>
      </c>
      <c r="B39" s="30" t="s">
        <v>789</v>
      </c>
      <c r="C39" s="64" t="s">
        <v>48</v>
      </c>
      <c r="D39" s="64"/>
      <c r="E39" s="42"/>
    </row>
    <row r="40" spans="1:5" customFormat="1" ht="15">
      <c r="A40" s="7" t="str">
        <f t="shared" ca="1" si="0"/>
        <v>CM.31</v>
      </c>
      <c r="B40" s="30" t="s">
        <v>790</v>
      </c>
      <c r="C40" s="64" t="s">
        <v>48</v>
      </c>
      <c r="D40" s="64"/>
      <c r="E40" s="42"/>
    </row>
    <row r="41" spans="1:5" customFormat="1" ht="25.5">
      <c r="A41" s="7" t="str">
        <f t="shared" ca="1" si="0"/>
        <v>CM.32</v>
      </c>
      <c r="B41" s="30" t="s">
        <v>791</v>
      </c>
      <c r="C41" s="64" t="s">
        <v>48</v>
      </c>
      <c r="D41" s="64"/>
      <c r="E41" s="42"/>
    </row>
    <row r="42" spans="1:5" customFormat="1" ht="15" customHeight="1">
      <c r="A42" s="7" t="str">
        <f t="shared" ca="1" si="0"/>
        <v>CM.33</v>
      </c>
      <c r="B42" s="30" t="s">
        <v>792</v>
      </c>
      <c r="C42" s="64" t="s">
        <v>48</v>
      </c>
      <c r="D42" s="64"/>
      <c r="E42" s="42"/>
    </row>
    <row r="43" spans="1:5" customFormat="1" ht="25.5">
      <c r="A43" s="7" t="str">
        <f t="shared" ca="1" si="0"/>
        <v>CM.34</v>
      </c>
      <c r="B43" s="30" t="s">
        <v>793</v>
      </c>
      <c r="C43" s="64" t="s">
        <v>48</v>
      </c>
      <c r="D43" s="64"/>
      <c r="E43" s="42"/>
    </row>
    <row r="44" spans="1:5" customFormat="1" ht="15">
      <c r="A44" s="7" t="str">
        <f t="shared" ca="1" si="0"/>
        <v>CM.35</v>
      </c>
      <c r="B44" s="30" t="s">
        <v>794</v>
      </c>
      <c r="C44" s="64" t="s">
        <v>48</v>
      </c>
      <c r="D44" s="64"/>
      <c r="E44" s="42"/>
    </row>
    <row r="45" spans="1:5" customFormat="1" ht="15">
      <c r="A45" s="7" t="str">
        <f t="shared" ca="1" si="0"/>
        <v>CM.36</v>
      </c>
      <c r="B45" s="30" t="s">
        <v>795</v>
      </c>
      <c r="C45" s="64" t="s">
        <v>48</v>
      </c>
      <c r="D45" s="64"/>
      <c r="E45" s="42"/>
    </row>
    <row r="46" spans="1:5" customFormat="1" ht="25.5">
      <c r="A46" s="7" t="str">
        <f t="shared" ca="1" si="0"/>
        <v>CM.37</v>
      </c>
      <c r="B46" s="30" t="s">
        <v>796</v>
      </c>
      <c r="C46" s="64" t="s">
        <v>48</v>
      </c>
      <c r="D46" s="64"/>
      <c r="E46" s="42"/>
    </row>
    <row r="47" spans="1:5" customFormat="1" ht="15" customHeight="1">
      <c r="A47" s="7" t="str">
        <f t="shared" ca="1" si="0"/>
        <v>CM.38</v>
      </c>
      <c r="B47" s="30" t="s">
        <v>797</v>
      </c>
      <c r="C47" s="64" t="s">
        <v>48</v>
      </c>
      <c r="D47" s="64"/>
      <c r="E47" s="42"/>
    </row>
    <row r="48" spans="1:5" customFormat="1" ht="15">
      <c r="A48" s="7" t="str">
        <f t="shared" ca="1" si="0"/>
        <v>CM.39</v>
      </c>
      <c r="B48" s="49" t="s">
        <v>798</v>
      </c>
      <c r="C48" s="64" t="s">
        <v>48</v>
      </c>
      <c r="D48" s="64"/>
      <c r="E48" s="42"/>
    </row>
    <row r="49" spans="1:5" customFormat="1" ht="25.5">
      <c r="A49" s="7" t="str">
        <f t="shared" ca="1" si="0"/>
        <v>CM.40</v>
      </c>
      <c r="B49" s="49" t="s">
        <v>799</v>
      </c>
      <c r="C49" s="64" t="s">
        <v>48</v>
      </c>
      <c r="D49" s="64"/>
      <c r="E49" s="42"/>
    </row>
    <row r="50" spans="1:5" customFormat="1" ht="15">
      <c r="A50" s="7" t="str">
        <f t="shared" ca="1" si="0"/>
        <v>CM.41</v>
      </c>
      <c r="B50" s="39" t="s">
        <v>800</v>
      </c>
      <c r="C50" s="64" t="s">
        <v>48</v>
      </c>
      <c r="D50" s="64"/>
      <c r="E50" s="42"/>
    </row>
    <row r="51" spans="1:5" customFormat="1" ht="25.5">
      <c r="A51" s="7" t="str">
        <f t="shared" ca="1" si="0"/>
        <v>CM.42</v>
      </c>
      <c r="B51" s="39" t="s">
        <v>801</v>
      </c>
      <c r="C51" s="64" t="s">
        <v>48</v>
      </c>
      <c r="D51" s="64"/>
      <c r="E51" s="42"/>
    </row>
    <row r="52" spans="1:5" customFormat="1" ht="15">
      <c r="A52" s="7" t="str">
        <f t="shared" ca="1" si="0"/>
        <v>CM.43</v>
      </c>
      <c r="B52" s="39" t="s">
        <v>802</v>
      </c>
      <c r="C52" s="64" t="s">
        <v>48</v>
      </c>
      <c r="D52" s="64"/>
      <c r="E52" s="42"/>
    </row>
    <row r="53" spans="1:5" customFormat="1" ht="18" customHeight="1">
      <c r="A53" s="7" t="str">
        <f t="shared" ca="1" si="0"/>
        <v>CM.44</v>
      </c>
      <c r="B53" s="39" t="s">
        <v>803</v>
      </c>
      <c r="C53" s="64" t="s">
        <v>48</v>
      </c>
      <c r="D53" s="64"/>
      <c r="E53" s="42"/>
    </row>
    <row r="54" spans="1:5" customFormat="1" ht="25.5">
      <c r="A54" s="7" t="str">
        <f t="shared" ca="1" si="0"/>
        <v>CM.45</v>
      </c>
      <c r="B54" s="39" t="s">
        <v>804</v>
      </c>
      <c r="C54" s="64" t="s">
        <v>48</v>
      </c>
      <c r="D54" s="64"/>
      <c r="E54" s="42"/>
    </row>
    <row r="55" spans="1:5" customFormat="1" ht="25.5">
      <c r="A55" s="7" t="str">
        <f t="shared" ca="1" si="0"/>
        <v>CM.46</v>
      </c>
      <c r="B55" s="39" t="s">
        <v>805</v>
      </c>
      <c r="C55" s="64" t="s">
        <v>48</v>
      </c>
      <c r="D55" s="64"/>
      <c r="E55" s="42"/>
    </row>
    <row r="56" spans="1:5" customFormat="1" ht="25.5">
      <c r="A56" s="7" t="str">
        <f t="shared" ca="1" si="0"/>
        <v>CM.47</v>
      </c>
      <c r="B56" s="39" t="s">
        <v>806</v>
      </c>
      <c r="C56" s="64" t="s">
        <v>48</v>
      </c>
      <c r="D56" s="64"/>
      <c r="E56" s="42"/>
    </row>
    <row r="57" spans="1:5" customFormat="1" ht="25.5">
      <c r="A57" s="7" t="str">
        <f t="shared" ca="1" si="0"/>
        <v>CM.48</v>
      </c>
      <c r="B57" s="39" t="s">
        <v>807</v>
      </c>
      <c r="C57" s="64" t="s">
        <v>48</v>
      </c>
      <c r="D57" s="64"/>
      <c r="E57" s="42"/>
    </row>
    <row r="58" spans="1:5" customFormat="1" ht="25.5">
      <c r="A58" s="7" t="str">
        <f t="shared" ca="1" si="0"/>
        <v>CM.49</v>
      </c>
      <c r="B58" s="39" t="s">
        <v>808</v>
      </c>
      <c r="C58" s="64" t="s">
        <v>48</v>
      </c>
      <c r="D58" s="64"/>
      <c r="E58" s="42"/>
    </row>
    <row r="59" spans="1:5" customFormat="1" ht="32.25" customHeight="1">
      <c r="A59" s="7" t="str">
        <f t="shared" ca="1" si="0"/>
        <v>CM.50</v>
      </c>
      <c r="B59" s="39" t="s">
        <v>809</v>
      </c>
      <c r="C59" s="64" t="s">
        <v>48</v>
      </c>
      <c r="D59" s="64"/>
      <c r="E59" s="42"/>
    </row>
  </sheetData>
  <sheetProtection formatCells="0" formatColumns="0" formatRows="0" selectLockedCells="1" sort="0"/>
  <mergeCells count="7">
    <mergeCell ref="A7:E7"/>
    <mergeCell ref="C1:E1"/>
    <mergeCell ref="C2:E2"/>
    <mergeCell ref="C3:E3"/>
    <mergeCell ref="C4:E4"/>
    <mergeCell ref="C5:E5"/>
    <mergeCell ref="C6:E6"/>
  </mergeCells>
  <phoneticPr fontId="1" type="noConversion"/>
  <conditionalFormatting sqref="B1:B6">
    <cfRule type="duplicateValues" dxfId="50" priority="1"/>
  </conditionalFormatting>
  <conditionalFormatting sqref="B60:B1048576 B7:B8">
    <cfRule type="duplicateValues" dxfId="49" priority="264"/>
  </conditionalFormatting>
  <printOptions horizontalCentered="1"/>
  <pageMargins left="0.5" right="0.5" top="0.9" bottom="0.75" header="0.3" footer="0.3"/>
  <pageSetup paperSize="5" scale="80" fitToHeight="0" orientation="landscape" horizontalDpi="4294967293" r:id="rId1"/>
  <headerFooter>
    <oddHeader>&amp;C&amp;"Arial,Bold"&amp;14CTRMA
&amp;"Arial,Regular"&amp;11 Functional and Technical Requirements</oddHeader>
    <oddFooter>&amp;L&amp;"Arial,Regular"&amp;10Attachment B&amp;C&amp;"Arial,Regular"&amp;10Page &amp;P of &amp;N&amp;R&amp;"Arial,Regular"&amp;10Last Updated: May 6, 2026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0FE7C-352C-4B0B-B98E-85970178EEED}">
  <sheetPr>
    <tabColor theme="2"/>
    <pageSetUpPr fitToPage="1"/>
  </sheetPr>
  <dimension ref="A1:H74"/>
  <sheetViews>
    <sheetView tabSelected="1" zoomScaleNormal="100" workbookViewId="0">
      <selection activeCell="B37" sqref="B37"/>
    </sheetView>
  </sheetViews>
  <sheetFormatPr defaultColWidth="10.28515625" defaultRowHeight="14.25"/>
  <cols>
    <col min="1" max="1" width="7.7109375" style="56" customWidth="1"/>
    <col min="2" max="2" width="112.5703125" style="46" customWidth="1"/>
    <col min="3" max="4" width="13.42578125" style="24" customWidth="1"/>
    <col min="5" max="5" width="40.85546875" style="46" customWidth="1"/>
    <col min="6" max="6" width="10.7109375" style="46" customWidth="1"/>
    <col min="7" max="16384" width="10.28515625" style="46"/>
  </cols>
  <sheetData>
    <row r="1" spans="1:5" customFormat="1" ht="25.5">
      <c r="A1" s="178" t="s">
        <v>21</v>
      </c>
      <c r="B1" s="178" t="s">
        <v>22</v>
      </c>
      <c r="C1" s="314" t="s">
        <v>23</v>
      </c>
      <c r="D1" s="314"/>
      <c r="E1" s="314"/>
    </row>
    <row r="2" spans="1:5" customFormat="1" ht="54.75" customHeight="1">
      <c r="A2" s="181" t="s">
        <v>24</v>
      </c>
      <c r="B2" s="184" t="s">
        <v>38</v>
      </c>
      <c r="C2" s="315" t="s">
        <v>26</v>
      </c>
      <c r="D2" s="315"/>
      <c r="E2" s="315"/>
    </row>
    <row r="3" spans="1:5" customFormat="1" ht="30.75" customHeight="1">
      <c r="A3" s="181" t="s">
        <v>27</v>
      </c>
      <c r="B3" s="184" t="s">
        <v>39</v>
      </c>
      <c r="C3" s="315" t="s">
        <v>29</v>
      </c>
      <c r="D3" s="315"/>
      <c r="E3" s="315"/>
    </row>
    <row r="4" spans="1:5" customFormat="1" ht="40.5" customHeight="1">
      <c r="A4" s="181" t="s">
        <v>30</v>
      </c>
      <c r="B4" s="185" t="s">
        <v>1169</v>
      </c>
      <c r="C4" s="315" t="s">
        <v>31</v>
      </c>
      <c r="D4" s="315"/>
      <c r="E4" s="315"/>
    </row>
    <row r="5" spans="1:5" customFormat="1" ht="57.75" customHeight="1">
      <c r="A5" s="181" t="s">
        <v>32</v>
      </c>
      <c r="B5" s="185" t="s">
        <v>33</v>
      </c>
      <c r="C5" s="315" t="s">
        <v>34</v>
      </c>
      <c r="D5" s="315"/>
      <c r="E5" s="315"/>
    </row>
    <row r="6" spans="1:5" customFormat="1" ht="30.75" customHeight="1">
      <c r="A6" s="181" t="s">
        <v>35</v>
      </c>
      <c r="B6" s="185" t="s">
        <v>36</v>
      </c>
      <c r="C6" s="315" t="s">
        <v>37</v>
      </c>
      <c r="D6" s="315"/>
      <c r="E6" s="315"/>
    </row>
    <row r="7" spans="1:5" ht="15.75">
      <c r="A7" s="319" t="s">
        <v>14</v>
      </c>
      <c r="B7" s="319"/>
      <c r="C7" s="319"/>
      <c r="D7" s="319"/>
      <c r="E7" s="319"/>
    </row>
    <row r="8" spans="1:5" ht="15">
      <c r="A8" s="35" t="s">
        <v>127</v>
      </c>
      <c r="B8" s="35" t="s">
        <v>128</v>
      </c>
      <c r="C8" s="2" t="s">
        <v>42</v>
      </c>
      <c r="D8" s="2" t="s">
        <v>43</v>
      </c>
      <c r="E8" s="35" t="s">
        <v>44</v>
      </c>
    </row>
    <row r="9" spans="1:5" ht="13.9" customHeight="1">
      <c r="A9" s="276" t="s">
        <v>810</v>
      </c>
      <c r="B9" s="277"/>
      <c r="C9" s="277"/>
      <c r="D9" s="277"/>
      <c r="E9" s="278"/>
    </row>
    <row r="10" spans="1:5" s="24" customFormat="1" ht="35.25" customHeight="1">
      <c r="A10" s="7" t="s">
        <v>811</v>
      </c>
      <c r="B10" s="122" t="s">
        <v>812</v>
      </c>
      <c r="C10" s="70" t="s">
        <v>132</v>
      </c>
      <c r="D10" s="70"/>
      <c r="E10" s="8"/>
    </row>
    <row r="11" spans="1:5" s="24" customFormat="1" ht="21.75" customHeight="1">
      <c r="A11" s="7" t="str">
        <f t="shared" ref="A11:A22" ca="1" si="0">IF(ISNUMBER(VALUE(RIGHT(INDIRECT(ADDRESS(ROW()-1,COLUMN())),1))),("WM."&amp;RIGHT(INDIRECT(ADDRESS(ROW()-1,COLUMN())),LEN(INDIRECT(ADDRESS(ROW()-1,COLUMN())))-FIND(".",INDIRECT(ADDRESS(ROW()-1,COLUMN()))))+1),("WM."&amp;RIGHT(INDIRECT(ADDRESS(ROW()-2,COLUMN())),LEN(INDIRECT(ADDRESS(ROW()-2,COLUMN())))-FIND(".",INDIRECT(ADDRESS(ROW()-2,COLUMN()))))+1))</f>
        <v>WM.2</v>
      </c>
      <c r="B11" s="122" t="s">
        <v>813</v>
      </c>
      <c r="C11" s="70" t="s">
        <v>48</v>
      </c>
      <c r="D11" s="70"/>
      <c r="E11" s="8"/>
    </row>
    <row r="12" spans="1:5" s="24" customFormat="1" ht="27" customHeight="1">
      <c r="A12" s="7" t="str">
        <f t="shared" ca="1" si="0"/>
        <v>WM.3</v>
      </c>
      <c r="B12" s="122" t="s">
        <v>814</v>
      </c>
      <c r="C12" s="70" t="s">
        <v>48</v>
      </c>
      <c r="D12" s="70"/>
      <c r="E12" s="8"/>
    </row>
    <row r="13" spans="1:5" s="24" customFormat="1" ht="29.25" customHeight="1">
      <c r="A13" s="7" t="str">
        <f t="shared" ca="1" si="0"/>
        <v>WM.4</v>
      </c>
      <c r="B13" s="122" t="s">
        <v>815</v>
      </c>
      <c r="C13" s="70" t="s">
        <v>48</v>
      </c>
      <c r="D13" s="70"/>
      <c r="E13" s="8"/>
    </row>
    <row r="14" spans="1:5" s="24" customFormat="1" ht="35.25" customHeight="1">
      <c r="A14" s="7" t="str">
        <f t="shared" ca="1" si="0"/>
        <v>WM.5</v>
      </c>
      <c r="B14" s="122" t="s">
        <v>816</v>
      </c>
      <c r="C14" s="70" t="s">
        <v>48</v>
      </c>
      <c r="D14" s="70"/>
      <c r="E14" s="8"/>
    </row>
    <row r="15" spans="1:5" s="24" customFormat="1" ht="25.5" customHeight="1">
      <c r="A15" s="7" t="str">
        <f t="shared" ca="1" si="0"/>
        <v>WM.6</v>
      </c>
      <c r="B15" s="122" t="s">
        <v>817</v>
      </c>
      <c r="C15" s="70" t="s">
        <v>48</v>
      </c>
      <c r="D15" s="70"/>
      <c r="E15" s="8"/>
    </row>
    <row r="16" spans="1:5" s="24" customFormat="1" ht="31.5" customHeight="1">
      <c r="A16" s="7" t="str">
        <f t="shared" ca="1" si="0"/>
        <v>WM.7</v>
      </c>
      <c r="B16" s="122" t="s">
        <v>818</v>
      </c>
      <c r="C16" s="70" t="s">
        <v>48</v>
      </c>
      <c r="D16" s="70"/>
      <c r="E16" s="8"/>
    </row>
    <row r="17" spans="1:5" s="24" customFormat="1" ht="30" customHeight="1">
      <c r="A17" s="7" t="str">
        <f t="shared" ca="1" si="0"/>
        <v>WM.8</v>
      </c>
      <c r="B17" s="122" t="s">
        <v>819</v>
      </c>
      <c r="C17" s="70" t="s">
        <v>48</v>
      </c>
      <c r="D17" s="70"/>
      <c r="E17" s="8"/>
    </row>
    <row r="18" spans="1:5" s="24" customFormat="1" ht="27.75" customHeight="1">
      <c r="A18" s="7" t="str">
        <f t="shared" ca="1" si="0"/>
        <v>WM.9</v>
      </c>
      <c r="B18" s="122" t="s">
        <v>820</v>
      </c>
      <c r="C18" s="70" t="s">
        <v>48</v>
      </c>
      <c r="D18" s="70"/>
      <c r="E18" s="8"/>
    </row>
    <row r="19" spans="1:5" s="24" customFormat="1" ht="29.25" customHeight="1">
      <c r="A19" s="7" t="str">
        <f t="shared" ca="1" si="0"/>
        <v>WM.10</v>
      </c>
      <c r="B19" s="122" t="s">
        <v>821</v>
      </c>
      <c r="C19" s="70" t="s">
        <v>48</v>
      </c>
      <c r="D19" s="70"/>
      <c r="E19" s="8"/>
    </row>
    <row r="20" spans="1:5" s="24" customFormat="1" ht="21.75" customHeight="1">
      <c r="A20" s="7" t="str">
        <f t="shared" ca="1" si="0"/>
        <v>WM.11</v>
      </c>
      <c r="B20" s="122" t="s">
        <v>822</v>
      </c>
      <c r="C20" s="70" t="s">
        <v>48</v>
      </c>
      <c r="D20" s="70"/>
      <c r="E20" s="8"/>
    </row>
    <row r="21" spans="1:5" s="24" customFormat="1" ht="27.75" customHeight="1">
      <c r="A21" s="7" t="str">
        <f t="shared" ca="1" si="0"/>
        <v>WM.12</v>
      </c>
      <c r="B21" s="122" t="s">
        <v>823</v>
      </c>
      <c r="C21" s="70" t="s">
        <v>48</v>
      </c>
      <c r="D21" s="70"/>
      <c r="E21" s="8"/>
    </row>
    <row r="22" spans="1:5" s="24" customFormat="1" ht="24.75" customHeight="1">
      <c r="A22" s="7" t="str">
        <f t="shared" ca="1" si="0"/>
        <v>WM.13</v>
      </c>
      <c r="B22" s="122" t="s">
        <v>824</v>
      </c>
      <c r="C22" s="70" t="s">
        <v>48</v>
      </c>
      <c r="D22" s="70"/>
      <c r="E22" s="8"/>
    </row>
    <row r="23" spans="1:5" ht="13.9" customHeight="1">
      <c r="A23" s="252" t="s">
        <v>825</v>
      </c>
      <c r="B23" s="253"/>
      <c r="C23" s="253"/>
      <c r="D23" s="253"/>
      <c r="E23" s="254"/>
    </row>
    <row r="24" spans="1:5" s="24" customFormat="1" ht="25.5" customHeight="1">
      <c r="A24" s="7" t="str">
        <f t="shared" ref="A24:A30" ca="1" si="1">IF(ISNUMBER(VALUE(RIGHT(INDIRECT(ADDRESS(ROW()-1,COLUMN())),1))),("WM."&amp;RIGHT(INDIRECT(ADDRESS(ROW()-1,COLUMN())),LEN(INDIRECT(ADDRESS(ROW()-1,COLUMN())))-FIND(".",INDIRECT(ADDRESS(ROW()-1,COLUMN()))))+1),("WM."&amp;RIGHT(INDIRECT(ADDRESS(ROW()-2,COLUMN())),LEN(INDIRECT(ADDRESS(ROW()-2,COLUMN())))-FIND(".",INDIRECT(ADDRESS(ROW()-2,COLUMN()))))+1))</f>
        <v>WM.14</v>
      </c>
      <c r="B24" s="122" t="s">
        <v>826</v>
      </c>
      <c r="C24" s="70" t="s">
        <v>48</v>
      </c>
      <c r="D24" s="70"/>
      <c r="E24" s="132"/>
    </row>
    <row r="25" spans="1:5" s="24" customFormat="1" ht="25.5" customHeight="1">
      <c r="A25" s="7" t="str">
        <f t="shared" ca="1" si="1"/>
        <v>WM.15</v>
      </c>
      <c r="B25" s="122" t="s">
        <v>827</v>
      </c>
      <c r="C25" s="70" t="s">
        <v>48</v>
      </c>
      <c r="D25" s="70"/>
      <c r="E25" s="132"/>
    </row>
    <row r="26" spans="1:5" s="24" customFormat="1" ht="25.5" customHeight="1">
      <c r="A26" s="7" t="str">
        <f t="shared" ca="1" si="1"/>
        <v>WM.16</v>
      </c>
      <c r="B26" s="122" t="s">
        <v>828</v>
      </c>
      <c r="C26" s="70" t="s">
        <v>48</v>
      </c>
      <c r="D26" s="70"/>
      <c r="E26" s="132"/>
    </row>
    <row r="27" spans="1:5" s="24" customFormat="1" ht="25.5" customHeight="1">
      <c r="A27" s="7" t="str">
        <f t="shared" ca="1" si="1"/>
        <v>WM.17</v>
      </c>
      <c r="B27" s="122" t="s">
        <v>829</v>
      </c>
      <c r="C27" s="70" t="s">
        <v>48</v>
      </c>
      <c r="D27" s="70"/>
      <c r="E27" s="132"/>
    </row>
    <row r="28" spans="1:5" s="24" customFormat="1" ht="25.5" customHeight="1">
      <c r="A28" s="7" t="str">
        <f t="shared" ca="1" si="1"/>
        <v>WM.18</v>
      </c>
      <c r="B28" s="122" t="s">
        <v>830</v>
      </c>
      <c r="C28" s="70" t="s">
        <v>48</v>
      </c>
      <c r="D28" s="70"/>
      <c r="E28" s="132"/>
    </row>
    <row r="29" spans="1:5" s="24" customFormat="1" ht="25.5" customHeight="1">
      <c r="A29" s="7" t="str">
        <f t="shared" ca="1" si="1"/>
        <v>WM.19</v>
      </c>
      <c r="B29" s="122" t="s">
        <v>831</v>
      </c>
      <c r="C29" s="70" t="s">
        <v>48</v>
      </c>
      <c r="D29" s="70"/>
      <c r="E29" s="132"/>
    </row>
    <row r="30" spans="1:5" s="24" customFormat="1" ht="25.5" customHeight="1">
      <c r="A30" s="7" t="str">
        <f t="shared" ca="1" si="1"/>
        <v>WM.20</v>
      </c>
      <c r="B30" s="122" t="s">
        <v>832</v>
      </c>
      <c r="C30" s="70" t="s">
        <v>48</v>
      </c>
      <c r="D30" s="70"/>
      <c r="E30" s="132"/>
    </row>
    <row r="31" spans="1:5" ht="13.9" customHeight="1">
      <c r="A31" s="252" t="s">
        <v>833</v>
      </c>
      <c r="B31" s="253"/>
      <c r="C31" s="253"/>
      <c r="D31" s="253"/>
      <c r="E31" s="254"/>
    </row>
    <row r="32" spans="1:5" ht="25.5">
      <c r="A32" s="7" t="str">
        <f t="shared" ref="A32:A37" ca="1" si="2">IF(ISNUMBER(VALUE(RIGHT(INDIRECT(ADDRESS(ROW()-1,COLUMN())),1))),("WM."&amp;RIGHT(INDIRECT(ADDRESS(ROW()-1,COLUMN())),LEN(INDIRECT(ADDRESS(ROW()-1,COLUMN())))-FIND(".",INDIRECT(ADDRESS(ROW()-1,COLUMN()))))+1),("WM."&amp;RIGHT(INDIRECT(ADDRESS(ROW()-2,COLUMN())),LEN(INDIRECT(ADDRESS(ROW()-2,COLUMN())))-FIND(".",INDIRECT(ADDRESS(ROW()-2,COLUMN()))))+1))</f>
        <v>WM.21</v>
      </c>
      <c r="B32" s="81" t="s">
        <v>834</v>
      </c>
      <c r="C32" s="70" t="s">
        <v>48</v>
      </c>
      <c r="D32" s="70"/>
      <c r="E32" s="132"/>
    </row>
    <row r="33" spans="1:5" ht="25.5">
      <c r="A33" s="7" t="str">
        <f t="shared" ca="1" si="2"/>
        <v>WM.22</v>
      </c>
      <c r="B33" s="81" t="s">
        <v>835</v>
      </c>
      <c r="C33" s="70" t="s">
        <v>48</v>
      </c>
      <c r="D33" s="70"/>
      <c r="E33" s="132"/>
    </row>
    <row r="34" spans="1:5" ht="25.5">
      <c r="A34" s="7" t="str">
        <f t="shared" ca="1" si="2"/>
        <v>WM.23</v>
      </c>
      <c r="B34" s="81" t="s">
        <v>836</v>
      </c>
      <c r="C34" s="70" t="s">
        <v>48</v>
      </c>
      <c r="D34" s="70"/>
      <c r="E34" s="132"/>
    </row>
    <row r="35" spans="1:5" ht="25.5">
      <c r="A35" s="7" t="str">
        <f t="shared" ca="1" si="2"/>
        <v>WM.24</v>
      </c>
      <c r="B35" s="81" t="s">
        <v>837</v>
      </c>
      <c r="C35" s="70" t="s">
        <v>48</v>
      </c>
      <c r="D35" s="70"/>
      <c r="E35" s="132"/>
    </row>
    <row r="36" spans="1:5" ht="25.5">
      <c r="A36" s="7" t="str">
        <f t="shared" ca="1" si="2"/>
        <v>WM.25</v>
      </c>
      <c r="B36" s="81" t="s">
        <v>838</v>
      </c>
      <c r="C36" s="70" t="s">
        <v>48</v>
      </c>
      <c r="D36" s="70"/>
      <c r="E36" s="132"/>
    </row>
    <row r="37" spans="1:5">
      <c r="A37" s="7" t="str">
        <f t="shared" ca="1" si="2"/>
        <v>WM.26</v>
      </c>
      <c r="B37" s="81" t="s">
        <v>839</v>
      </c>
      <c r="C37" s="70" t="s">
        <v>48</v>
      </c>
      <c r="D37" s="70"/>
      <c r="E37" s="132"/>
    </row>
    <row r="38" spans="1:5" ht="13.9" customHeight="1">
      <c r="A38" s="252" t="s">
        <v>840</v>
      </c>
      <c r="B38" s="253"/>
      <c r="C38" s="253"/>
      <c r="D38" s="253"/>
      <c r="E38" s="254"/>
    </row>
    <row r="39" spans="1:5" ht="25.5">
      <c r="A39" s="7" t="str">
        <f t="shared" ref="A39:A47" ca="1" si="3">IF(ISNUMBER(VALUE(RIGHT(INDIRECT(ADDRESS(ROW()-1,COLUMN())),1))),("WM."&amp;RIGHT(INDIRECT(ADDRESS(ROW()-1,COLUMN())),LEN(INDIRECT(ADDRESS(ROW()-1,COLUMN())))-FIND(".",INDIRECT(ADDRESS(ROW()-1,COLUMN()))))+1),("WM."&amp;RIGHT(INDIRECT(ADDRESS(ROW()-2,COLUMN())),LEN(INDIRECT(ADDRESS(ROW()-2,COLUMN())))-FIND(".",INDIRECT(ADDRESS(ROW()-2,COLUMN()))))+1))</f>
        <v>WM.27</v>
      </c>
      <c r="B39" s="40" t="s">
        <v>841</v>
      </c>
      <c r="C39" s="70" t="s">
        <v>48</v>
      </c>
      <c r="D39" s="70"/>
      <c r="E39" s="132"/>
    </row>
    <row r="40" spans="1:5" ht="21.75" customHeight="1">
      <c r="A40" s="7" t="str">
        <f t="shared" ca="1" si="3"/>
        <v>WM.28</v>
      </c>
      <c r="B40" s="40" t="s">
        <v>842</v>
      </c>
      <c r="C40" s="70" t="s">
        <v>48</v>
      </c>
      <c r="D40" s="70"/>
      <c r="E40" s="132"/>
    </row>
    <row r="41" spans="1:5">
      <c r="A41" s="7" t="str">
        <f t="shared" ca="1" si="3"/>
        <v>WM.29</v>
      </c>
      <c r="B41" s="284" t="s">
        <v>843</v>
      </c>
      <c r="C41" s="70" t="s">
        <v>48</v>
      </c>
      <c r="D41" s="70"/>
      <c r="E41" s="132"/>
    </row>
    <row r="42" spans="1:5">
      <c r="A42" s="7" t="str">
        <f t="shared" ca="1" si="3"/>
        <v>WM.30</v>
      </c>
      <c r="B42" s="284" t="s">
        <v>844</v>
      </c>
      <c r="C42" s="70" t="s">
        <v>48</v>
      </c>
      <c r="D42" s="70"/>
      <c r="E42" s="132"/>
    </row>
    <row r="43" spans="1:5" ht="25.5">
      <c r="A43" s="7" t="str">
        <f t="shared" ca="1" si="3"/>
        <v>WM.31</v>
      </c>
      <c r="B43" s="284" t="s">
        <v>845</v>
      </c>
      <c r="C43" s="70" t="s">
        <v>48</v>
      </c>
      <c r="D43" s="70"/>
      <c r="E43" s="132"/>
    </row>
    <row r="44" spans="1:5" ht="25.5">
      <c r="A44" s="7" t="str">
        <f t="shared" ca="1" si="3"/>
        <v>WM.32</v>
      </c>
      <c r="B44" s="284" t="s">
        <v>846</v>
      </c>
      <c r="C44" s="70" t="s">
        <v>48</v>
      </c>
      <c r="D44" s="70"/>
      <c r="E44" s="132"/>
    </row>
    <row r="45" spans="1:5" customFormat="1" ht="25.5">
      <c r="A45" s="7" t="str">
        <f t="shared" ca="1" si="3"/>
        <v>WM.33</v>
      </c>
      <c r="B45" s="49" t="s">
        <v>847</v>
      </c>
      <c r="C45" s="70" t="s">
        <v>48</v>
      </c>
      <c r="D45" s="70"/>
      <c r="E45" s="132"/>
    </row>
    <row r="46" spans="1:5" customFormat="1" ht="38.25">
      <c r="A46" s="7" t="str">
        <f t="shared" ca="1" si="3"/>
        <v>WM.34</v>
      </c>
      <c r="B46" s="13" t="s">
        <v>848</v>
      </c>
      <c r="C46" s="70" t="s">
        <v>48</v>
      </c>
      <c r="D46" s="70"/>
      <c r="E46" s="132"/>
    </row>
    <row r="47" spans="1:5" customFormat="1" ht="38.25">
      <c r="A47" s="7" t="str">
        <f t="shared" ca="1" si="3"/>
        <v>WM.35</v>
      </c>
      <c r="B47" s="13" t="s">
        <v>849</v>
      </c>
      <c r="C47" s="70" t="s">
        <v>48</v>
      </c>
      <c r="D47" s="70"/>
      <c r="E47" s="132"/>
    </row>
    <row r="48" spans="1:5" ht="13.9" customHeight="1">
      <c r="A48" s="252" t="s">
        <v>850</v>
      </c>
      <c r="B48" s="253"/>
      <c r="C48" s="253"/>
      <c r="D48" s="253"/>
      <c r="E48" s="254"/>
    </row>
    <row r="49" spans="1:8" customFormat="1" ht="25.5">
      <c r="A49" s="7" t="str">
        <f t="shared" ref="A49:A54" ca="1" si="4">IF(ISNUMBER(VALUE(RIGHT(INDIRECT(ADDRESS(ROW()-1,COLUMN())),1))),("WM."&amp;RIGHT(INDIRECT(ADDRESS(ROW()-1,COLUMN())),LEN(INDIRECT(ADDRESS(ROW()-1,COLUMN())))-FIND(".",INDIRECT(ADDRESS(ROW()-1,COLUMN()))))+1),("WM."&amp;RIGHT(INDIRECT(ADDRESS(ROW()-2,COLUMN())),LEN(INDIRECT(ADDRESS(ROW()-2,COLUMN())))-FIND(".",INDIRECT(ADDRESS(ROW()-2,COLUMN()))))+1))</f>
        <v>WM.36</v>
      </c>
      <c r="B49" s="49" t="s">
        <v>851</v>
      </c>
      <c r="C49" s="70" t="s">
        <v>48</v>
      </c>
      <c r="D49" s="70"/>
      <c r="E49" s="72"/>
    </row>
    <row r="50" spans="1:8" customFormat="1" ht="25.5">
      <c r="A50" s="7" t="str">
        <f t="shared" ca="1" si="4"/>
        <v>WM.37</v>
      </c>
      <c r="B50" s="283" t="s">
        <v>852</v>
      </c>
      <c r="C50" s="70" t="s">
        <v>48</v>
      </c>
      <c r="D50" s="70"/>
      <c r="E50" s="72"/>
    </row>
    <row r="51" spans="1:8" customFormat="1" ht="15">
      <c r="A51" s="7" t="str">
        <f t="shared" ca="1" si="4"/>
        <v>WM.38</v>
      </c>
      <c r="B51" s="49" t="s">
        <v>853</v>
      </c>
      <c r="C51" s="70" t="s">
        <v>48</v>
      </c>
      <c r="D51" s="70"/>
      <c r="E51" s="72"/>
    </row>
    <row r="52" spans="1:8" customFormat="1" ht="25.5">
      <c r="A52" s="7" t="str">
        <f t="shared" ca="1" si="4"/>
        <v>WM.39</v>
      </c>
      <c r="B52" s="49" t="s">
        <v>854</v>
      </c>
      <c r="C52" s="70" t="s">
        <v>48</v>
      </c>
      <c r="D52" s="70"/>
      <c r="E52" s="132"/>
    </row>
    <row r="53" spans="1:8" customFormat="1" ht="25.5">
      <c r="A53" s="7" t="str">
        <f t="shared" ca="1" si="4"/>
        <v>WM.40</v>
      </c>
      <c r="B53" s="49" t="s">
        <v>855</v>
      </c>
      <c r="C53" s="70" t="s">
        <v>48</v>
      </c>
      <c r="D53" s="70"/>
      <c r="E53" s="72"/>
    </row>
    <row r="54" spans="1:8" customFormat="1" ht="25.5">
      <c r="A54" s="7" t="str">
        <f t="shared" ca="1" si="4"/>
        <v>WM.41</v>
      </c>
      <c r="B54" s="49" t="s">
        <v>856</v>
      </c>
      <c r="C54" s="70" t="s">
        <v>48</v>
      </c>
      <c r="D54" s="70"/>
      <c r="E54" s="132"/>
    </row>
    <row r="55" spans="1:8" customFormat="1" ht="14.45" customHeight="1">
      <c r="A55" s="252" t="s">
        <v>857</v>
      </c>
      <c r="B55" s="253"/>
      <c r="C55" s="253"/>
      <c r="D55" s="253"/>
      <c r="E55" s="254"/>
    </row>
    <row r="56" spans="1:8" customFormat="1" ht="15">
      <c r="A56" s="7" t="str">
        <f ca="1">IF(ISNUMBER(VALUE(RIGHT(INDIRECT(ADDRESS(ROW()-1,COLUMN())),1))),("WM."&amp;RIGHT(INDIRECT(ADDRESS(ROW()-1,COLUMN())),LEN(INDIRECT(ADDRESS(ROW()-1,COLUMN())))-FIND(".",INDIRECT(ADDRESS(ROW()-1,COLUMN()))))+1),("WM."&amp;RIGHT(INDIRECT(ADDRESS(ROW()-2,COLUMN())),LEN(INDIRECT(ADDRESS(ROW()-2,COLUMN())))-FIND(".",INDIRECT(ADDRESS(ROW()-2,COLUMN()))))+1))</f>
        <v>WM.42</v>
      </c>
      <c r="B56" s="40" t="s">
        <v>858</v>
      </c>
      <c r="C56" s="70" t="s">
        <v>48</v>
      </c>
      <c r="D56" s="70"/>
      <c r="E56" s="72"/>
    </row>
    <row r="57" spans="1:8" customFormat="1" ht="25.5">
      <c r="A57" s="7" t="str">
        <f ca="1">IF(ISNUMBER(VALUE(RIGHT(INDIRECT(ADDRESS(ROW()-1,COLUMN())),1))),("WM."&amp;RIGHT(INDIRECT(ADDRESS(ROW()-1,COLUMN())),LEN(INDIRECT(ADDRESS(ROW()-1,COLUMN())))-FIND(".",INDIRECT(ADDRESS(ROW()-1,COLUMN()))))+1),("WM."&amp;RIGHT(INDIRECT(ADDRESS(ROW()-2,COLUMN())),LEN(INDIRECT(ADDRESS(ROW()-2,COLUMN())))-FIND(".",INDIRECT(ADDRESS(ROW()-2,COLUMN()))))+1))</f>
        <v>WM.43</v>
      </c>
      <c r="B57" s="40" t="s">
        <v>859</v>
      </c>
      <c r="C57" s="70" t="s">
        <v>48</v>
      </c>
      <c r="D57" s="70"/>
      <c r="E57" s="72"/>
    </row>
    <row r="58" spans="1:8" customFormat="1" ht="25.5">
      <c r="A58" s="7" t="str">
        <f ca="1">IF(ISNUMBER(VALUE(RIGHT(INDIRECT(ADDRESS(ROW()-1,COLUMN())),1))),("WM."&amp;RIGHT(INDIRECT(ADDRESS(ROW()-1,COLUMN())),LEN(INDIRECT(ADDRESS(ROW()-1,COLUMN())))-FIND(".",INDIRECT(ADDRESS(ROW()-1,COLUMN()))))+1),("WM."&amp;RIGHT(INDIRECT(ADDRESS(ROW()-2,COLUMN())),LEN(INDIRECT(ADDRESS(ROW()-2,COLUMN())))-FIND(".",INDIRECT(ADDRESS(ROW()-2,COLUMN()))))+1))</f>
        <v>WM.44</v>
      </c>
      <c r="B58" s="40" t="s">
        <v>860</v>
      </c>
      <c r="C58" s="70" t="s">
        <v>48</v>
      </c>
      <c r="D58" s="70"/>
      <c r="E58" s="72"/>
    </row>
    <row r="59" spans="1:8" customFormat="1" ht="25.5">
      <c r="A59" s="7" t="str">
        <f ca="1">IF(ISNUMBER(VALUE(RIGHT(INDIRECT(ADDRESS(ROW()-1,COLUMN())),1))),("WM."&amp;RIGHT(INDIRECT(ADDRESS(ROW()-1,COLUMN())),LEN(INDIRECT(ADDRESS(ROW()-1,COLUMN())))-FIND(".",INDIRECT(ADDRESS(ROW()-1,COLUMN()))))+1),("WM."&amp;RIGHT(INDIRECT(ADDRESS(ROW()-2,COLUMN())),LEN(INDIRECT(ADDRESS(ROW()-2,COLUMN())))-FIND(".",INDIRECT(ADDRESS(ROW()-2,COLUMN()))))+1))</f>
        <v>WM.45</v>
      </c>
      <c r="B59" s="40" t="s">
        <v>861</v>
      </c>
      <c r="C59" s="70" t="s">
        <v>48</v>
      </c>
      <c r="D59" s="70"/>
      <c r="E59" s="72"/>
    </row>
    <row r="60" spans="1:8" customFormat="1" ht="26.25" customHeight="1">
      <c r="A60" s="7" t="str">
        <f ca="1">IF(ISNUMBER(VALUE(RIGHT(INDIRECT(ADDRESS(ROW()-1,COLUMN())),1))),("WM."&amp;RIGHT(INDIRECT(ADDRESS(ROW()-1,COLUMN())),LEN(INDIRECT(ADDRESS(ROW()-1,COLUMN())))-FIND(".",INDIRECT(ADDRESS(ROW()-1,COLUMN()))))+1),("WM."&amp;RIGHT(INDIRECT(ADDRESS(ROW()-2,COLUMN())),LEN(INDIRECT(ADDRESS(ROW()-2,COLUMN())))-FIND(".",INDIRECT(ADDRESS(ROW()-2,COLUMN()))))+1))</f>
        <v>WM.46</v>
      </c>
      <c r="B60" s="47" t="s">
        <v>862</v>
      </c>
      <c r="C60" s="70" t="s">
        <v>48</v>
      </c>
      <c r="D60" s="70"/>
      <c r="E60" s="72"/>
    </row>
    <row r="61" spans="1:8" customFormat="1" ht="14.45" customHeight="1">
      <c r="A61" s="252" t="s">
        <v>863</v>
      </c>
      <c r="B61" s="253"/>
      <c r="C61" s="253"/>
      <c r="D61" s="253"/>
      <c r="E61" s="254"/>
      <c r="F61" s="76"/>
      <c r="G61" s="46"/>
      <c r="H61" s="46"/>
    </row>
    <row r="62" spans="1:8" customFormat="1" ht="25.5">
      <c r="A62" s="7" t="str">
        <f ca="1">IF(ISNUMBER(VALUE(RIGHT(INDIRECT(ADDRESS(ROW()-1,COLUMN())),1))),("WM."&amp;RIGHT(INDIRECT(ADDRESS(ROW()-1,COLUMN())),LEN(INDIRECT(ADDRESS(ROW()-1,COLUMN())))-FIND(".",INDIRECT(ADDRESS(ROW()-1,COLUMN()))))+1),("WM."&amp;RIGHT(INDIRECT(ADDRESS(ROW()-2,COLUMN())),LEN(INDIRECT(ADDRESS(ROW()-2,COLUMN())))-FIND(".",INDIRECT(ADDRESS(ROW()-2,COLUMN()))))+1))</f>
        <v>WM.47</v>
      </c>
      <c r="B62" s="29" t="s">
        <v>864</v>
      </c>
      <c r="C62" s="9" t="s">
        <v>48</v>
      </c>
      <c r="D62" s="9"/>
      <c r="E62" s="8"/>
      <c r="F62" s="24"/>
      <c r="G62" s="24"/>
      <c r="H62" s="24"/>
    </row>
    <row r="63" spans="1:8" customFormat="1" ht="25.5">
      <c r="A63" s="7" t="str">
        <f ca="1">IF(ISNUMBER(VALUE(RIGHT(INDIRECT(ADDRESS(ROW()-1,COLUMN())),1))),("WM."&amp;RIGHT(INDIRECT(ADDRESS(ROW()-1,COLUMN())),LEN(INDIRECT(ADDRESS(ROW()-1,COLUMN())))-FIND(".",INDIRECT(ADDRESS(ROW()-1,COLUMN()))))+1),("WM."&amp;RIGHT(INDIRECT(ADDRESS(ROW()-2,COLUMN())),LEN(INDIRECT(ADDRESS(ROW()-2,COLUMN())))-FIND(".",INDIRECT(ADDRESS(ROW()-2,COLUMN()))))+1))</f>
        <v>WM.48</v>
      </c>
      <c r="B63" s="29" t="s">
        <v>865</v>
      </c>
      <c r="C63" s="9" t="s">
        <v>48</v>
      </c>
      <c r="D63" s="9"/>
      <c r="E63" s="8"/>
      <c r="F63" s="24"/>
      <c r="G63" s="24"/>
      <c r="H63" s="24"/>
    </row>
    <row r="64" spans="1:8" customFormat="1" ht="25.5">
      <c r="A64" s="7" t="str">
        <f ca="1">IF(ISNUMBER(VALUE(RIGHT(INDIRECT(ADDRESS(ROW()-1,COLUMN())),1))),("WM."&amp;RIGHT(INDIRECT(ADDRESS(ROW()-1,COLUMN())),LEN(INDIRECT(ADDRESS(ROW()-1,COLUMN())))-FIND(".",INDIRECT(ADDRESS(ROW()-1,COLUMN()))))+1),("WM."&amp;RIGHT(INDIRECT(ADDRESS(ROW()-2,COLUMN())),LEN(INDIRECT(ADDRESS(ROW()-2,COLUMN())))-FIND(".",INDIRECT(ADDRESS(ROW()-2,COLUMN()))))+1))</f>
        <v>WM.49</v>
      </c>
      <c r="B64" s="8" t="s">
        <v>866</v>
      </c>
      <c r="C64" s="9" t="s">
        <v>48</v>
      </c>
      <c r="D64" s="9"/>
      <c r="E64" s="11"/>
      <c r="F64" s="24"/>
      <c r="G64" s="24"/>
      <c r="H64" s="24"/>
    </row>
    <row r="65" spans="1:8" customFormat="1" ht="25.5">
      <c r="A65" s="7" t="str">
        <f ca="1">IF(ISNUMBER(VALUE(RIGHT(INDIRECT(ADDRESS(ROW()-1,COLUMN())),1))),("WM."&amp;RIGHT(INDIRECT(ADDRESS(ROW()-1,COLUMN())),LEN(INDIRECT(ADDRESS(ROW()-1,COLUMN())))-FIND(".",INDIRECT(ADDRESS(ROW()-1,COLUMN()))))+1),("WM."&amp;RIGHT(INDIRECT(ADDRESS(ROW()-2,COLUMN())),LEN(INDIRECT(ADDRESS(ROW()-2,COLUMN())))-FIND(".",INDIRECT(ADDRESS(ROW()-2,COLUMN()))))+1))</f>
        <v>WM.50</v>
      </c>
      <c r="B65" s="15" t="s">
        <v>867</v>
      </c>
      <c r="C65" s="9" t="s">
        <v>48</v>
      </c>
      <c r="D65" s="9"/>
      <c r="E65" s="41"/>
      <c r="F65" s="46"/>
      <c r="G65" s="46"/>
      <c r="H65" s="46"/>
    </row>
    <row r="66" spans="1:8" customFormat="1" ht="25.5">
      <c r="A66" s="7" t="str">
        <f ca="1">IF(ISNUMBER(VALUE(RIGHT(INDIRECT(ADDRESS(ROW()-1,COLUMN())),1))),("WM."&amp;RIGHT(INDIRECT(ADDRESS(ROW()-1,COLUMN())),LEN(INDIRECT(ADDRESS(ROW()-1,COLUMN())))-FIND(".",INDIRECT(ADDRESS(ROW()-1,COLUMN()))))+1),("WM."&amp;RIGHT(INDIRECT(ADDRESS(ROW()-2,COLUMN())),LEN(INDIRECT(ADDRESS(ROW()-2,COLUMN())))-FIND(".",INDIRECT(ADDRESS(ROW()-2,COLUMN()))))+1))</f>
        <v>WM.51</v>
      </c>
      <c r="B66" s="8" t="s">
        <v>868</v>
      </c>
      <c r="C66" s="9" t="s">
        <v>48</v>
      </c>
      <c r="D66" s="9"/>
      <c r="E66" s="11"/>
      <c r="F66" s="24"/>
      <c r="G66" s="24"/>
      <c r="H66" s="24"/>
    </row>
    <row r="67" spans="1:8" customFormat="1" ht="14.45" customHeight="1">
      <c r="A67" s="252" t="s">
        <v>869</v>
      </c>
      <c r="B67" s="253"/>
      <c r="C67" s="253"/>
      <c r="D67" s="253"/>
      <c r="E67" s="254"/>
      <c r="F67" s="76"/>
      <c r="G67" s="46"/>
      <c r="H67" s="46"/>
    </row>
    <row r="68" spans="1:8" customFormat="1" ht="25.5">
      <c r="A68" s="7" t="str">
        <f t="shared" ref="A68:A74" ca="1" si="5">IF(ISNUMBER(VALUE(RIGHT(INDIRECT(ADDRESS(ROW()-1,COLUMN())),1))),("WM."&amp;RIGHT(INDIRECT(ADDRESS(ROW()-1,COLUMN())),LEN(INDIRECT(ADDRESS(ROW()-1,COLUMN())))-FIND(".",INDIRECT(ADDRESS(ROW()-1,COLUMN()))))+1),("WM."&amp;RIGHT(INDIRECT(ADDRESS(ROW()-2,COLUMN())),LEN(INDIRECT(ADDRESS(ROW()-2,COLUMN())))-FIND(".",INDIRECT(ADDRESS(ROW()-2,COLUMN()))))+1))</f>
        <v>WM.52</v>
      </c>
      <c r="B68" s="29" t="s">
        <v>870</v>
      </c>
      <c r="C68" s="61" t="s">
        <v>48</v>
      </c>
      <c r="D68" s="61"/>
      <c r="E68" s="279"/>
      <c r="F68" s="46"/>
      <c r="G68" s="46"/>
      <c r="H68" s="46"/>
    </row>
    <row r="69" spans="1:8" customFormat="1" ht="25.5">
      <c r="A69" s="7" t="str">
        <f t="shared" ca="1" si="5"/>
        <v>WM.53</v>
      </c>
      <c r="B69" s="40" t="s">
        <v>871</v>
      </c>
      <c r="C69" s="61" t="s">
        <v>48</v>
      </c>
      <c r="D69" s="61"/>
      <c r="E69" s="279"/>
      <c r="F69" s="46"/>
      <c r="G69" s="46"/>
      <c r="H69" s="46"/>
    </row>
    <row r="70" spans="1:8" customFormat="1" ht="15">
      <c r="A70" s="7" t="str">
        <f t="shared" ca="1" si="5"/>
        <v>WM.54</v>
      </c>
      <c r="B70" s="280" t="s">
        <v>872</v>
      </c>
      <c r="C70" s="61" t="s">
        <v>48</v>
      </c>
      <c r="D70" s="61"/>
      <c r="E70" s="279"/>
      <c r="F70" s="46"/>
      <c r="G70" s="46"/>
      <c r="H70" s="46"/>
    </row>
    <row r="71" spans="1:8" customFormat="1" ht="25.5">
      <c r="A71" s="7" t="str">
        <f t="shared" ca="1" si="5"/>
        <v>WM.55</v>
      </c>
      <c r="B71" s="281" t="s">
        <v>873</v>
      </c>
      <c r="C71" s="61" t="s">
        <v>48</v>
      </c>
      <c r="D71" s="61"/>
      <c r="E71" s="279"/>
      <c r="F71" s="46"/>
      <c r="G71" s="46"/>
      <c r="H71" s="46"/>
    </row>
    <row r="72" spans="1:8" customFormat="1" ht="25.5">
      <c r="A72" s="7" t="str">
        <f t="shared" ca="1" si="5"/>
        <v>WM.56</v>
      </c>
      <c r="B72" s="15" t="s">
        <v>874</v>
      </c>
      <c r="C72" s="61" t="s">
        <v>48</v>
      </c>
      <c r="D72" s="61"/>
      <c r="E72" s="279"/>
      <c r="F72" s="46"/>
      <c r="G72" s="46"/>
      <c r="H72" s="46"/>
    </row>
    <row r="73" spans="1:8" customFormat="1" ht="26.25">
      <c r="A73" s="7" t="str">
        <f t="shared" ca="1" si="5"/>
        <v>WM.57</v>
      </c>
      <c r="B73" s="216" t="s">
        <v>875</v>
      </c>
      <c r="C73" s="61" t="s">
        <v>48</v>
      </c>
      <c r="D73" s="61"/>
      <c r="E73" s="282"/>
      <c r="F73" s="46"/>
      <c r="G73" s="46"/>
      <c r="H73" s="46"/>
    </row>
    <row r="74" spans="1:8" ht="38.25">
      <c r="A74" s="7" t="str">
        <f t="shared" ca="1" si="5"/>
        <v>WM.58</v>
      </c>
      <c r="B74" s="13" t="s">
        <v>876</v>
      </c>
      <c r="C74" s="70" t="s">
        <v>48</v>
      </c>
      <c r="D74" s="70"/>
      <c r="E74" s="266"/>
    </row>
  </sheetData>
  <sheetProtection formatCells="0" formatColumns="0" formatRows="0" selectLockedCells="1" sort="0"/>
  <mergeCells count="7">
    <mergeCell ref="A7:E7"/>
    <mergeCell ref="C6:E6"/>
    <mergeCell ref="C1:E1"/>
    <mergeCell ref="C2:E2"/>
    <mergeCell ref="C3:E3"/>
    <mergeCell ref="C4:E4"/>
    <mergeCell ref="C5:E5"/>
  </mergeCells>
  <phoneticPr fontId="0" type="noConversion"/>
  <conditionalFormatting sqref="A7:A9">
    <cfRule type="duplicateValues" dxfId="48" priority="32"/>
  </conditionalFormatting>
  <conditionalFormatting sqref="A23">
    <cfRule type="duplicateValues" dxfId="47" priority="34"/>
  </conditionalFormatting>
  <conditionalFormatting sqref="A31">
    <cfRule type="duplicateValues" dxfId="46" priority="15"/>
    <cfRule type="duplicateValues" dxfId="45" priority="16"/>
  </conditionalFormatting>
  <conditionalFormatting sqref="A38">
    <cfRule type="duplicateValues" dxfId="44" priority="11"/>
    <cfRule type="duplicateValues" dxfId="43" priority="12"/>
  </conditionalFormatting>
  <conditionalFormatting sqref="A48">
    <cfRule type="duplicateValues" dxfId="42" priority="9"/>
    <cfRule type="duplicateValues" dxfId="41" priority="10"/>
  </conditionalFormatting>
  <conditionalFormatting sqref="A55 B45 B56:B60 B49:B54">
    <cfRule type="duplicateValues" dxfId="40" priority="228"/>
  </conditionalFormatting>
  <conditionalFormatting sqref="A61 B68:B73">
    <cfRule type="duplicateValues" dxfId="39" priority="260"/>
  </conditionalFormatting>
  <conditionalFormatting sqref="A61">
    <cfRule type="duplicateValues" dxfId="38" priority="28"/>
  </conditionalFormatting>
  <conditionalFormatting sqref="A67">
    <cfRule type="duplicateValues" dxfId="37" priority="7"/>
    <cfRule type="duplicateValues" dxfId="36" priority="8"/>
  </conditionalFormatting>
  <conditionalFormatting sqref="A7:B8 A23 B39:B44 A9 A76:B1048576">
    <cfRule type="duplicateValues" dxfId="35" priority="30"/>
  </conditionalFormatting>
  <conditionalFormatting sqref="B1:B6">
    <cfRule type="duplicateValues" dxfId="34" priority="1"/>
  </conditionalFormatting>
  <conditionalFormatting sqref="B7:B8 B76:B1048576">
    <cfRule type="duplicateValues" dxfId="33" priority="33"/>
  </conditionalFormatting>
  <conditionalFormatting sqref="B10:B22">
    <cfRule type="duplicateValues" dxfId="32" priority="19"/>
  </conditionalFormatting>
  <conditionalFormatting sqref="B24:B30">
    <cfRule type="duplicateValues" dxfId="31" priority="17"/>
  </conditionalFormatting>
  <conditionalFormatting sqref="B32:B37">
    <cfRule type="duplicateValues" dxfId="30" priority="13"/>
  </conditionalFormatting>
  <conditionalFormatting sqref="B56:B60 B45 B49:B54">
    <cfRule type="duplicateValues" dxfId="29" priority="239"/>
  </conditionalFormatting>
  <conditionalFormatting sqref="B62:B64">
    <cfRule type="duplicateValues" dxfId="28" priority="27"/>
  </conditionalFormatting>
  <conditionalFormatting sqref="B65">
    <cfRule type="duplicateValues" dxfId="27" priority="26"/>
  </conditionalFormatting>
  <conditionalFormatting sqref="B66">
    <cfRule type="duplicateValues" dxfId="26" priority="29"/>
  </conditionalFormatting>
  <conditionalFormatting sqref="B68:B73">
    <cfRule type="duplicateValues" dxfId="25" priority="262"/>
  </conditionalFormatting>
  <printOptions horizontalCentered="1"/>
  <pageMargins left="0.5" right="0.5" top="0.9" bottom="0.75" header="0.3" footer="0.3"/>
  <pageSetup paperSize="5" scale="88" fitToHeight="0" orientation="landscape" horizontalDpi="4294967293" r:id="rId1"/>
  <headerFooter>
    <oddHeader>&amp;C&amp;"Arial,Bold"&amp;14CTRMA
&amp;"Arial,Regular"&amp;11 Functional and Technical Requirements</oddHeader>
    <oddFooter>&amp;L&amp;"Arial,Regular"&amp;10Attachment B&amp;C&amp;"Arial,Regular"&amp;10Page &amp;P of &amp;N&amp;R&amp;"Arial,Regular"&amp;10Last Updated: May 6, 2026</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E0FE5-0466-4975-82DD-1236F8A7E03C}">
  <sheetPr>
    <tabColor theme="2"/>
    <pageSetUpPr fitToPage="1"/>
  </sheetPr>
  <dimension ref="A1:H65"/>
  <sheetViews>
    <sheetView tabSelected="1" zoomScaleNormal="100" workbookViewId="0">
      <selection activeCell="B37" sqref="B37"/>
    </sheetView>
  </sheetViews>
  <sheetFormatPr defaultRowHeight="15"/>
  <cols>
    <col min="1" max="1" width="8.85546875" customWidth="1"/>
    <col min="2" max="2" width="91.28515625" customWidth="1"/>
    <col min="3" max="3" width="14.7109375" customWidth="1"/>
    <col min="4" max="4" width="17.28515625" customWidth="1"/>
    <col min="5" max="5" width="46" customWidth="1"/>
  </cols>
  <sheetData>
    <row r="1" spans="1:5" ht="25.5">
      <c r="A1" s="178" t="s">
        <v>21</v>
      </c>
      <c r="B1" s="178" t="s">
        <v>22</v>
      </c>
      <c r="C1" s="314" t="s">
        <v>23</v>
      </c>
      <c r="D1" s="314"/>
      <c r="E1" s="314"/>
    </row>
    <row r="2" spans="1:5" ht="54.75" customHeight="1">
      <c r="A2" s="181" t="s">
        <v>24</v>
      </c>
      <c r="B2" s="184" t="s">
        <v>38</v>
      </c>
      <c r="C2" s="315" t="s">
        <v>26</v>
      </c>
      <c r="D2" s="315"/>
      <c r="E2" s="315"/>
    </row>
    <row r="3" spans="1:5" ht="30.75" customHeight="1">
      <c r="A3" s="181" t="s">
        <v>27</v>
      </c>
      <c r="B3" s="184" t="s">
        <v>39</v>
      </c>
      <c r="C3" s="315" t="s">
        <v>29</v>
      </c>
      <c r="D3" s="315"/>
      <c r="E3" s="315"/>
    </row>
    <row r="4" spans="1:5" ht="40.5" customHeight="1">
      <c r="A4" s="181" t="s">
        <v>30</v>
      </c>
      <c r="B4" s="185" t="s">
        <v>1169</v>
      </c>
      <c r="C4" s="315" t="s">
        <v>31</v>
      </c>
      <c r="D4" s="315"/>
      <c r="E4" s="315"/>
    </row>
    <row r="5" spans="1:5" ht="57.75" customHeight="1">
      <c r="A5" s="181" t="s">
        <v>32</v>
      </c>
      <c r="B5" s="185" t="s">
        <v>33</v>
      </c>
      <c r="C5" s="315" t="s">
        <v>34</v>
      </c>
      <c r="D5" s="315"/>
      <c r="E5" s="315"/>
    </row>
    <row r="6" spans="1:5" ht="30.75" customHeight="1">
      <c r="A6" s="181" t="s">
        <v>35</v>
      </c>
      <c r="B6" s="185" t="s">
        <v>36</v>
      </c>
      <c r="C6" s="315" t="s">
        <v>37</v>
      </c>
      <c r="D6" s="315"/>
      <c r="E6" s="315"/>
    </row>
    <row r="7" spans="1:5" s="46" customFormat="1" ht="15.75">
      <c r="A7" s="319" t="s">
        <v>15</v>
      </c>
      <c r="B7" s="319"/>
      <c r="C7" s="319"/>
      <c r="D7" s="319"/>
      <c r="E7" s="319"/>
    </row>
    <row r="8" spans="1:5" s="46" customFormat="1">
      <c r="A8" s="35" t="s">
        <v>127</v>
      </c>
      <c r="B8" s="35" t="s">
        <v>128</v>
      </c>
      <c r="C8" s="2" t="s">
        <v>42</v>
      </c>
      <c r="D8" s="2" t="s">
        <v>43</v>
      </c>
      <c r="E8" s="35" t="s">
        <v>44</v>
      </c>
    </row>
    <row r="9" spans="1:5" s="46" customFormat="1" ht="15" customHeight="1">
      <c r="A9" s="285" t="s">
        <v>129</v>
      </c>
      <c r="B9" s="286"/>
      <c r="C9" s="286"/>
      <c r="D9" s="286"/>
      <c r="E9" s="287"/>
    </row>
    <row r="10" spans="1:5" s="24" customFormat="1" ht="30" customHeight="1">
      <c r="A10" s="7" t="s">
        <v>877</v>
      </c>
      <c r="B10" s="13" t="s">
        <v>878</v>
      </c>
      <c r="C10" s="70" t="s">
        <v>132</v>
      </c>
      <c r="D10" s="70"/>
      <c r="E10" s="54"/>
    </row>
    <row r="11" spans="1:5" s="24" customFormat="1" ht="30" customHeight="1">
      <c r="A11" s="7" t="str">
        <f t="shared" ref="A11:A65" ca="1" si="0">IF(ISNUMBER(VALUE(RIGHT(INDIRECT(ADDRESS(ROW()-1,COLUMN())),1))),("PR."&amp;RIGHT(INDIRECT(ADDRESS(ROW()-1,COLUMN())),LEN(INDIRECT(ADDRESS(ROW()-1,COLUMN())))-FIND(".",INDIRECT(ADDRESS(ROW()-1,COLUMN()))))+1),("PR."&amp;RIGHT(INDIRECT(ADDRESS(ROW()-2,COLUMN())),LEN(INDIRECT(ADDRESS(ROW()-2,COLUMN())))-FIND(".",INDIRECT(ADDRESS(ROW()-2,COLUMN()))))+1))</f>
        <v>PR.2</v>
      </c>
      <c r="B11" s="13" t="s">
        <v>879</v>
      </c>
      <c r="C11" s="70" t="s">
        <v>132</v>
      </c>
      <c r="D11" s="70"/>
      <c r="E11" s="54"/>
    </row>
    <row r="12" spans="1:5" s="24" customFormat="1" ht="30" customHeight="1">
      <c r="A12" s="7" t="str">
        <f t="shared" ca="1" si="0"/>
        <v>PR.3</v>
      </c>
      <c r="B12" s="13" t="s">
        <v>880</v>
      </c>
      <c r="C12" s="70" t="s">
        <v>132</v>
      </c>
      <c r="D12" s="70"/>
      <c r="E12" s="54"/>
    </row>
    <row r="13" spans="1:5" s="24" customFormat="1" ht="30" customHeight="1">
      <c r="A13" s="7" t="str">
        <f t="shared" ca="1" si="0"/>
        <v>PR.4</v>
      </c>
      <c r="B13" s="13" t="s">
        <v>881</v>
      </c>
      <c r="C13" s="70" t="s">
        <v>132</v>
      </c>
      <c r="D13" s="70"/>
      <c r="E13" s="54"/>
    </row>
    <row r="14" spans="1:5" s="24" customFormat="1" ht="30" customHeight="1">
      <c r="A14" s="7" t="str">
        <f t="shared" ca="1" si="0"/>
        <v>PR.5</v>
      </c>
      <c r="B14" s="13" t="s">
        <v>882</v>
      </c>
      <c r="C14" s="70" t="s">
        <v>132</v>
      </c>
      <c r="D14" s="70"/>
      <c r="E14" s="54"/>
    </row>
    <row r="15" spans="1:5" s="24" customFormat="1" ht="41.25" customHeight="1">
      <c r="A15" s="7" t="str">
        <f t="shared" ca="1" si="0"/>
        <v>PR.6</v>
      </c>
      <c r="B15" s="13" t="s">
        <v>883</v>
      </c>
      <c r="C15" s="70" t="s">
        <v>132</v>
      </c>
      <c r="D15" s="70"/>
      <c r="E15" s="54"/>
    </row>
    <row r="16" spans="1:5" s="24" customFormat="1" ht="30" customHeight="1">
      <c r="A16" s="7" t="str">
        <f t="shared" ca="1" si="0"/>
        <v>PR.7</v>
      </c>
      <c r="B16" s="13" t="s">
        <v>884</v>
      </c>
      <c r="C16" s="70" t="s">
        <v>132</v>
      </c>
      <c r="D16" s="70"/>
      <c r="E16" s="54"/>
    </row>
    <row r="17" spans="1:8" s="24" customFormat="1" ht="30" customHeight="1">
      <c r="A17" s="7" t="str">
        <f t="shared" ca="1" si="0"/>
        <v>PR.8</v>
      </c>
      <c r="B17" s="13" t="s">
        <v>885</v>
      </c>
      <c r="C17" s="70" t="s">
        <v>132</v>
      </c>
      <c r="D17" s="70"/>
      <c r="E17" s="54"/>
    </row>
    <row r="18" spans="1:8" s="24" customFormat="1" ht="30" customHeight="1">
      <c r="A18" s="7" t="str">
        <f t="shared" ca="1" si="0"/>
        <v>PR.9</v>
      </c>
      <c r="B18" s="13" t="s">
        <v>886</v>
      </c>
      <c r="C18" s="70" t="s">
        <v>132</v>
      </c>
      <c r="D18" s="70"/>
      <c r="E18" s="54"/>
    </row>
    <row r="19" spans="1:8" s="24" customFormat="1" ht="16.149999999999999" customHeight="1">
      <c r="A19" s="7" t="str">
        <f t="shared" ca="1" si="0"/>
        <v>PR.10</v>
      </c>
      <c r="B19" s="13" t="s">
        <v>887</v>
      </c>
      <c r="C19" s="70" t="s">
        <v>132</v>
      </c>
      <c r="D19" s="70"/>
      <c r="E19" s="54"/>
    </row>
    <row r="20" spans="1:8" s="24" customFormat="1" ht="30" customHeight="1">
      <c r="A20" s="7" t="str">
        <f t="shared" ca="1" si="0"/>
        <v>PR.11</v>
      </c>
      <c r="B20" s="13" t="s">
        <v>888</v>
      </c>
      <c r="C20" s="70" t="s">
        <v>132</v>
      </c>
      <c r="D20" s="70"/>
      <c r="E20" s="54"/>
    </row>
    <row r="21" spans="1:8" s="24" customFormat="1" ht="30" customHeight="1">
      <c r="A21" s="7" t="str">
        <f t="shared" ca="1" si="0"/>
        <v>PR.12</v>
      </c>
      <c r="B21" s="13" t="s">
        <v>889</v>
      </c>
      <c r="C21" s="70" t="s">
        <v>132</v>
      </c>
      <c r="D21" s="70"/>
      <c r="E21" s="54"/>
    </row>
    <row r="22" spans="1:8" s="24" customFormat="1" ht="30" customHeight="1">
      <c r="A22" s="7" t="str">
        <f t="shared" ca="1" si="0"/>
        <v>PR.13</v>
      </c>
      <c r="B22" s="13" t="s">
        <v>890</v>
      </c>
      <c r="C22" s="70" t="s">
        <v>132</v>
      </c>
      <c r="D22" s="70"/>
      <c r="E22" s="54"/>
    </row>
    <row r="23" spans="1:8" s="24" customFormat="1" ht="30" customHeight="1">
      <c r="A23" s="7" t="str">
        <f t="shared" ca="1" si="0"/>
        <v>PR.14</v>
      </c>
      <c r="B23" s="13" t="s">
        <v>891</v>
      </c>
      <c r="C23" s="70" t="s">
        <v>132</v>
      </c>
      <c r="D23" s="70"/>
      <c r="E23" s="54"/>
    </row>
    <row r="24" spans="1:8" ht="14.45" customHeight="1">
      <c r="A24" s="252" t="s">
        <v>892</v>
      </c>
      <c r="B24" s="253"/>
      <c r="C24" s="253"/>
      <c r="D24" s="253"/>
      <c r="E24" s="254"/>
      <c r="F24" s="46"/>
      <c r="G24" s="46"/>
      <c r="H24" s="46"/>
    </row>
    <row r="25" spans="1:8" s="24" customFormat="1" ht="46.9" customHeight="1">
      <c r="A25" s="7" t="str">
        <f t="shared" ca="1" si="0"/>
        <v>PR.15</v>
      </c>
      <c r="B25" s="13" t="s">
        <v>893</v>
      </c>
      <c r="C25" s="70" t="s">
        <v>132</v>
      </c>
      <c r="D25" s="70"/>
      <c r="E25" s="54"/>
    </row>
    <row r="26" spans="1:8" s="24" customFormat="1" ht="40.15" customHeight="1">
      <c r="A26" s="7" t="str">
        <f t="shared" ca="1" si="0"/>
        <v>PR.16</v>
      </c>
      <c r="B26" s="13" t="s">
        <v>894</v>
      </c>
      <c r="C26" s="70" t="s">
        <v>132</v>
      </c>
      <c r="D26" s="70"/>
      <c r="E26" s="54"/>
    </row>
    <row r="27" spans="1:8" s="24" customFormat="1" ht="30" customHeight="1">
      <c r="A27" s="7" t="str">
        <f t="shared" ca="1" si="0"/>
        <v>PR.17</v>
      </c>
      <c r="B27" s="13" t="s">
        <v>895</v>
      </c>
      <c r="C27" s="70" t="s">
        <v>132</v>
      </c>
      <c r="D27" s="70"/>
      <c r="E27" s="54"/>
    </row>
    <row r="28" spans="1:8" s="24" customFormat="1" ht="30" customHeight="1">
      <c r="A28" s="7" t="str">
        <f t="shared" ca="1" si="0"/>
        <v>PR.18</v>
      </c>
      <c r="B28" s="13" t="s">
        <v>896</v>
      </c>
      <c r="C28" s="70" t="s">
        <v>132</v>
      </c>
      <c r="D28" s="70"/>
      <c r="E28" s="54"/>
    </row>
    <row r="29" spans="1:8" s="24" customFormat="1" ht="30" customHeight="1">
      <c r="A29" s="7" t="str">
        <f t="shared" ca="1" si="0"/>
        <v>PR.19</v>
      </c>
      <c r="B29" s="13" t="s">
        <v>897</v>
      </c>
      <c r="C29" s="70" t="s">
        <v>132</v>
      </c>
      <c r="D29" s="70"/>
      <c r="E29" s="54"/>
    </row>
    <row r="30" spans="1:8" ht="14.45" customHeight="1">
      <c r="A30" s="252" t="s">
        <v>898</v>
      </c>
      <c r="B30" s="253"/>
      <c r="C30" s="253"/>
      <c r="D30" s="253"/>
      <c r="E30" s="254"/>
      <c r="F30" s="46"/>
      <c r="G30" s="46"/>
      <c r="H30" s="46"/>
    </row>
    <row r="31" spans="1:8" s="24" customFormat="1" ht="31.9" customHeight="1">
      <c r="A31" s="7" t="str">
        <f t="shared" ca="1" si="0"/>
        <v>PR.20</v>
      </c>
      <c r="B31" s="13" t="s">
        <v>899</v>
      </c>
      <c r="C31" s="70" t="s">
        <v>132</v>
      </c>
      <c r="D31" s="70"/>
      <c r="E31" s="54"/>
    </row>
    <row r="32" spans="1:8" s="24" customFormat="1" ht="43.15" customHeight="1">
      <c r="A32" s="7" t="str">
        <f t="shared" ca="1" si="0"/>
        <v>PR.21</v>
      </c>
      <c r="B32" s="13" t="s">
        <v>900</v>
      </c>
      <c r="C32" s="70" t="s">
        <v>132</v>
      </c>
      <c r="D32" s="70"/>
      <c r="E32" s="54"/>
    </row>
    <row r="33" spans="1:8" s="24" customFormat="1" ht="30" customHeight="1">
      <c r="A33" s="7" t="str">
        <f t="shared" ca="1" si="0"/>
        <v>PR.22</v>
      </c>
      <c r="B33" s="13" t="s">
        <v>901</v>
      </c>
      <c r="C33" s="70" t="s">
        <v>132</v>
      </c>
      <c r="D33" s="70"/>
      <c r="E33" s="54"/>
    </row>
    <row r="34" spans="1:8" s="24" customFormat="1" ht="30" customHeight="1">
      <c r="A34" s="7" t="str">
        <f t="shared" ca="1" si="0"/>
        <v>PR.23</v>
      </c>
      <c r="B34" s="13" t="s">
        <v>902</v>
      </c>
      <c r="C34" s="70" t="s">
        <v>132</v>
      </c>
      <c r="D34" s="70"/>
      <c r="E34" s="54"/>
    </row>
    <row r="35" spans="1:8" s="24" customFormat="1" ht="40.5" customHeight="1">
      <c r="A35" s="7" t="str">
        <f t="shared" ca="1" si="0"/>
        <v>PR.24</v>
      </c>
      <c r="B35" s="13" t="s">
        <v>903</v>
      </c>
      <c r="C35" s="70" t="s">
        <v>132</v>
      </c>
      <c r="D35" s="70"/>
      <c r="E35" s="54"/>
    </row>
    <row r="36" spans="1:8" s="24" customFormat="1" ht="24" customHeight="1">
      <c r="A36" s="7" t="str">
        <f t="shared" ca="1" si="0"/>
        <v>PR.25</v>
      </c>
      <c r="B36" s="13" t="s">
        <v>904</v>
      </c>
      <c r="C36" s="70" t="s">
        <v>132</v>
      </c>
      <c r="D36" s="70"/>
      <c r="E36" s="54"/>
    </row>
    <row r="37" spans="1:8" s="24" customFormat="1" ht="30" customHeight="1">
      <c r="A37" s="7" t="str">
        <f t="shared" ca="1" si="0"/>
        <v>PR.26</v>
      </c>
      <c r="B37" s="13" t="s">
        <v>905</v>
      </c>
      <c r="C37" s="70" t="s">
        <v>132</v>
      </c>
      <c r="D37" s="70"/>
      <c r="E37" s="54"/>
    </row>
    <row r="38" spans="1:8" ht="15" customHeight="1">
      <c r="A38" s="288" t="s">
        <v>906</v>
      </c>
      <c r="B38" s="289"/>
      <c r="C38" s="289"/>
      <c r="D38" s="289"/>
      <c r="E38" s="290"/>
      <c r="F38" s="46"/>
      <c r="G38" s="46"/>
      <c r="H38" s="46"/>
    </row>
    <row r="39" spans="1:8" s="24" customFormat="1" ht="36.75" customHeight="1">
      <c r="A39" s="7" t="str">
        <f t="shared" ca="1" si="0"/>
        <v>PR.27</v>
      </c>
      <c r="B39" s="13" t="s">
        <v>907</v>
      </c>
      <c r="C39" s="70" t="s">
        <v>132</v>
      </c>
      <c r="D39" s="70"/>
      <c r="E39" s="54"/>
    </row>
    <row r="40" spans="1:8" s="24" customFormat="1" ht="36" customHeight="1">
      <c r="A40" s="7" t="str">
        <f t="shared" ca="1" si="0"/>
        <v>PR.28</v>
      </c>
      <c r="B40" s="13" t="s">
        <v>908</v>
      </c>
      <c r="C40" s="70" t="s">
        <v>132</v>
      </c>
      <c r="D40" s="70"/>
      <c r="E40" s="54"/>
    </row>
    <row r="41" spans="1:8" s="24" customFormat="1" ht="30" customHeight="1">
      <c r="A41" s="7" t="str">
        <f t="shared" ca="1" si="0"/>
        <v>PR.29</v>
      </c>
      <c r="B41" s="13" t="s">
        <v>909</v>
      </c>
      <c r="C41" s="70" t="s">
        <v>132</v>
      </c>
      <c r="D41" s="70"/>
      <c r="E41" s="54"/>
    </row>
    <row r="42" spans="1:8" s="24" customFormat="1" ht="30" customHeight="1">
      <c r="A42" s="7" t="str">
        <f t="shared" ca="1" si="0"/>
        <v>PR.30</v>
      </c>
      <c r="B42" s="13" t="s">
        <v>910</v>
      </c>
      <c r="C42" s="70" t="s">
        <v>132</v>
      </c>
      <c r="D42" s="70"/>
      <c r="E42" s="54"/>
    </row>
    <row r="43" spans="1:8" s="24" customFormat="1" ht="30" customHeight="1">
      <c r="A43" s="7" t="str">
        <f t="shared" ca="1" si="0"/>
        <v>PR.31</v>
      </c>
      <c r="B43" s="13" t="s">
        <v>911</v>
      </c>
      <c r="C43" s="70" t="s">
        <v>132</v>
      </c>
      <c r="D43" s="70"/>
      <c r="E43" s="54"/>
    </row>
    <row r="44" spans="1:8" s="24" customFormat="1" ht="30" customHeight="1">
      <c r="A44" s="7" t="str">
        <f t="shared" ca="1" si="0"/>
        <v>PR.32</v>
      </c>
      <c r="B44" s="13" t="s">
        <v>912</v>
      </c>
      <c r="C44" s="70" t="s">
        <v>132</v>
      </c>
      <c r="D44" s="70"/>
      <c r="E44" s="54"/>
    </row>
    <row r="45" spans="1:8" s="24" customFormat="1" ht="30" customHeight="1">
      <c r="A45" s="7" t="str">
        <f t="shared" ca="1" si="0"/>
        <v>PR.33</v>
      </c>
      <c r="B45" s="13" t="s">
        <v>913</v>
      </c>
      <c r="C45" s="70" t="s">
        <v>132</v>
      </c>
      <c r="D45" s="70"/>
      <c r="E45" s="54"/>
    </row>
    <row r="46" spans="1:8" s="24" customFormat="1" ht="41.25" customHeight="1">
      <c r="A46" s="7" t="str">
        <f t="shared" ca="1" si="0"/>
        <v>PR.34</v>
      </c>
      <c r="B46" s="13" t="s">
        <v>914</v>
      </c>
      <c r="C46" s="70" t="s">
        <v>132</v>
      </c>
      <c r="D46" s="70"/>
      <c r="E46" s="54"/>
    </row>
    <row r="47" spans="1:8" ht="14.45" customHeight="1">
      <c r="A47" s="252" t="s">
        <v>915</v>
      </c>
      <c r="B47" s="253"/>
      <c r="C47" s="253"/>
      <c r="D47" s="253"/>
      <c r="E47" s="254"/>
    </row>
    <row r="48" spans="1:8" s="24" customFormat="1" ht="39.75" customHeight="1">
      <c r="A48" s="7" t="str">
        <f t="shared" ca="1" si="0"/>
        <v>PR.35</v>
      </c>
      <c r="B48" s="13" t="s">
        <v>916</v>
      </c>
      <c r="C48" s="70" t="s">
        <v>132</v>
      </c>
      <c r="D48" s="70"/>
      <c r="E48" s="132"/>
    </row>
    <row r="49" spans="1:8" s="24" customFormat="1" ht="30" customHeight="1">
      <c r="A49" s="7" t="str">
        <f t="shared" ca="1" si="0"/>
        <v>PR.36</v>
      </c>
      <c r="B49" s="13" t="s">
        <v>917</v>
      </c>
      <c r="C49" s="70" t="s">
        <v>132</v>
      </c>
      <c r="D49" s="70"/>
      <c r="E49" s="132"/>
    </row>
    <row r="50" spans="1:8" s="24" customFormat="1" ht="30" customHeight="1">
      <c r="A50" s="7" t="str">
        <f t="shared" ca="1" si="0"/>
        <v>PR.37</v>
      </c>
      <c r="B50" s="13" t="s">
        <v>918</v>
      </c>
      <c r="C50" s="70" t="s">
        <v>132</v>
      </c>
      <c r="D50" s="70"/>
      <c r="E50" s="132"/>
    </row>
    <row r="51" spans="1:8" s="24" customFormat="1" ht="30" customHeight="1">
      <c r="A51" s="7" t="str">
        <f t="shared" ca="1" si="0"/>
        <v>PR.38</v>
      </c>
      <c r="B51" s="13" t="s">
        <v>919</v>
      </c>
      <c r="C51" s="70" t="s">
        <v>132</v>
      </c>
      <c r="D51" s="70"/>
      <c r="E51" s="54"/>
    </row>
    <row r="52" spans="1:8" s="24" customFormat="1" ht="30" customHeight="1">
      <c r="A52" s="7" t="str">
        <f t="shared" ca="1" si="0"/>
        <v>PR.39</v>
      </c>
      <c r="B52" s="13" t="s">
        <v>920</v>
      </c>
      <c r="C52" s="70" t="s">
        <v>132</v>
      </c>
      <c r="D52" s="70"/>
      <c r="E52" s="54"/>
    </row>
    <row r="53" spans="1:8" s="24" customFormat="1" ht="30" customHeight="1">
      <c r="A53" s="7" t="str">
        <f t="shared" ca="1" si="0"/>
        <v>PR.40</v>
      </c>
      <c r="B53" s="13" t="s">
        <v>921</v>
      </c>
      <c r="C53" s="70" t="s">
        <v>132</v>
      </c>
      <c r="D53" s="70"/>
      <c r="E53" s="54"/>
    </row>
    <row r="54" spans="1:8" s="24" customFormat="1" ht="30" customHeight="1">
      <c r="A54" s="7" t="str">
        <f t="shared" ca="1" si="0"/>
        <v>PR.41</v>
      </c>
      <c r="B54" s="13" t="s">
        <v>922</v>
      </c>
      <c r="C54" s="70" t="s">
        <v>132</v>
      </c>
      <c r="D54" s="70"/>
      <c r="E54" s="54"/>
    </row>
    <row r="55" spans="1:8" ht="14.45" customHeight="1">
      <c r="A55" s="252" t="s">
        <v>923</v>
      </c>
      <c r="B55" s="253"/>
      <c r="C55" s="253"/>
      <c r="D55" s="253"/>
      <c r="E55" s="254"/>
    </row>
    <row r="56" spans="1:8" s="24" customFormat="1" ht="30" customHeight="1">
      <c r="A56" s="7" t="str">
        <f t="shared" ca="1" si="0"/>
        <v>PR.42</v>
      </c>
      <c r="B56" s="13" t="s">
        <v>924</v>
      </c>
      <c r="C56" s="70" t="s">
        <v>132</v>
      </c>
      <c r="D56" s="70"/>
      <c r="E56" s="54"/>
    </row>
    <row r="57" spans="1:8" s="24" customFormat="1" ht="30" customHeight="1">
      <c r="A57" s="7" t="str">
        <f t="shared" ca="1" si="0"/>
        <v>PR.43</v>
      </c>
      <c r="B57" s="13" t="s">
        <v>925</v>
      </c>
      <c r="C57" s="70" t="s">
        <v>132</v>
      </c>
      <c r="D57" s="70"/>
      <c r="E57" s="54"/>
    </row>
    <row r="58" spans="1:8" s="24" customFormat="1" ht="18" customHeight="1">
      <c r="A58" s="7" t="str">
        <f t="shared" ca="1" si="0"/>
        <v>PR.44</v>
      </c>
      <c r="B58" s="13" t="s">
        <v>926</v>
      </c>
      <c r="C58" s="70" t="s">
        <v>132</v>
      </c>
      <c r="D58" s="70"/>
      <c r="E58" s="54"/>
    </row>
    <row r="59" spans="1:8" s="24" customFormat="1" ht="30" customHeight="1">
      <c r="A59" s="7" t="str">
        <f t="shared" ca="1" si="0"/>
        <v>PR.45</v>
      </c>
      <c r="B59" s="13" t="s">
        <v>927</v>
      </c>
      <c r="C59" s="70" t="s">
        <v>132</v>
      </c>
      <c r="D59" s="70"/>
      <c r="E59" s="54"/>
    </row>
    <row r="60" spans="1:8" s="24" customFormat="1" ht="25.15" customHeight="1">
      <c r="A60" s="7" t="str">
        <f t="shared" ca="1" si="0"/>
        <v>PR.46</v>
      </c>
      <c r="B60" s="13" t="s">
        <v>928</v>
      </c>
      <c r="C60" s="70" t="s">
        <v>132</v>
      </c>
      <c r="D60" s="70"/>
      <c r="E60" s="54"/>
    </row>
    <row r="61" spans="1:8" ht="14.45" customHeight="1">
      <c r="A61" s="252" t="s">
        <v>929</v>
      </c>
      <c r="B61" s="253"/>
      <c r="C61" s="253"/>
      <c r="D61" s="253"/>
      <c r="E61" s="254"/>
      <c r="F61" s="76"/>
      <c r="G61" s="46"/>
      <c r="H61" s="46"/>
    </row>
    <row r="62" spans="1:8" s="24" customFormat="1" ht="30" customHeight="1">
      <c r="A62" s="7" t="str">
        <f t="shared" ca="1" si="0"/>
        <v>PR.47</v>
      </c>
      <c r="B62" s="13" t="s">
        <v>930</v>
      </c>
      <c r="C62" s="70" t="s">
        <v>132</v>
      </c>
      <c r="D62" s="70"/>
      <c r="E62" s="54"/>
    </row>
    <row r="63" spans="1:8" s="24" customFormat="1" ht="47.45" customHeight="1">
      <c r="A63" s="7" t="str">
        <f t="shared" ca="1" si="0"/>
        <v>PR.48</v>
      </c>
      <c r="B63" s="13" t="s">
        <v>931</v>
      </c>
      <c r="C63" s="70" t="s">
        <v>132</v>
      </c>
      <c r="D63" s="70"/>
      <c r="E63" s="54"/>
    </row>
    <row r="64" spans="1:8" s="24" customFormat="1" ht="30" customHeight="1">
      <c r="A64" s="7" t="str">
        <f t="shared" ca="1" si="0"/>
        <v>PR.49</v>
      </c>
      <c r="B64" s="13" t="s">
        <v>932</v>
      </c>
      <c r="C64" s="70" t="s">
        <v>132</v>
      </c>
      <c r="D64" s="70"/>
      <c r="E64" s="54"/>
    </row>
    <row r="65" spans="1:5" s="24" customFormat="1" ht="30" customHeight="1">
      <c r="A65" s="7" t="str">
        <f t="shared" ca="1" si="0"/>
        <v>PR.50</v>
      </c>
      <c r="B65" s="13" t="s">
        <v>933</v>
      </c>
      <c r="C65" s="70" t="s">
        <v>132</v>
      </c>
      <c r="D65" s="70"/>
      <c r="E65" s="54"/>
    </row>
  </sheetData>
  <mergeCells count="7">
    <mergeCell ref="A7:E7"/>
    <mergeCell ref="C6:E6"/>
    <mergeCell ref="C1:E1"/>
    <mergeCell ref="C2:E2"/>
    <mergeCell ref="C3:E3"/>
    <mergeCell ref="C4:E4"/>
    <mergeCell ref="C5:E5"/>
  </mergeCells>
  <conditionalFormatting sqref="A7:A8">
    <cfRule type="duplicateValues" dxfId="24" priority="47"/>
  </conditionalFormatting>
  <conditionalFormatting sqref="A9 A7:B8">
    <cfRule type="duplicateValues" dxfId="23" priority="163"/>
  </conditionalFormatting>
  <conditionalFormatting sqref="A10:A23">
    <cfRule type="duplicateValues" dxfId="22" priority="204"/>
  </conditionalFormatting>
  <conditionalFormatting sqref="A24">
    <cfRule type="duplicateValues" dxfId="21" priority="21"/>
    <cfRule type="duplicateValues" dxfId="20" priority="22"/>
  </conditionalFormatting>
  <conditionalFormatting sqref="A25:A29">
    <cfRule type="duplicateValues" dxfId="19" priority="13"/>
  </conditionalFormatting>
  <conditionalFormatting sqref="A30">
    <cfRule type="duplicateValues" dxfId="18" priority="56"/>
  </conditionalFormatting>
  <conditionalFormatting sqref="A31:A37">
    <cfRule type="duplicateValues" dxfId="17" priority="11"/>
  </conditionalFormatting>
  <conditionalFormatting sqref="A38">
    <cfRule type="duplicateValues" dxfId="16" priority="54"/>
  </conditionalFormatting>
  <conditionalFormatting sqref="A39:A46">
    <cfRule type="duplicateValues" dxfId="15" priority="9"/>
  </conditionalFormatting>
  <conditionalFormatting sqref="A47">
    <cfRule type="duplicateValues" dxfId="14" priority="4"/>
    <cfRule type="duplicateValues" dxfId="13" priority="5"/>
  </conditionalFormatting>
  <conditionalFormatting sqref="A48:A54 A56:A60">
    <cfRule type="duplicateValues" dxfId="12" priority="210"/>
  </conditionalFormatting>
  <conditionalFormatting sqref="A55 A38 A30 A61">
    <cfRule type="duplicateValues" dxfId="11" priority="220"/>
  </conditionalFormatting>
  <conditionalFormatting sqref="A55">
    <cfRule type="duplicateValues" dxfId="10" priority="219"/>
  </conditionalFormatting>
  <conditionalFormatting sqref="A61">
    <cfRule type="duplicateValues" dxfId="9" priority="52"/>
  </conditionalFormatting>
  <conditionalFormatting sqref="A62:A65">
    <cfRule type="duplicateValues" dxfId="8" priority="2"/>
  </conditionalFormatting>
  <conditionalFormatting sqref="B1:B6">
    <cfRule type="duplicateValues" dxfId="7" priority="1"/>
  </conditionalFormatting>
  <conditionalFormatting sqref="B7:B8 A9">
    <cfRule type="duplicateValues" dxfId="6" priority="165"/>
  </conditionalFormatting>
  <printOptions horizontalCentered="1"/>
  <pageMargins left="0.5" right="0.5" top="0.9" bottom="0.75" header="0.3" footer="0.3"/>
  <pageSetup paperSize="5" scale="93" fitToHeight="0" orientation="landscape" horizontalDpi="4294967293" r:id="rId1"/>
  <headerFooter>
    <oddHeader>&amp;C&amp;"Arial,Bold"&amp;14CTRMA
&amp;"Arial,Regular"&amp;11 Functional and Technical Requirements</oddHeader>
    <oddFooter>&amp;L&amp;"Arial,Regular"&amp;10Attachment B&amp;C&amp;"Arial,Regular"&amp;10Page &amp;P of &amp;N&amp;R&amp;"Arial,Regular"&amp;10Last Updated: May 6, 2026</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828B6-3DDA-4E5C-BB65-D038EB63B9D5}">
  <sheetPr>
    <tabColor theme="2"/>
    <pageSetUpPr fitToPage="1"/>
  </sheetPr>
  <dimension ref="A1:F66"/>
  <sheetViews>
    <sheetView tabSelected="1" zoomScaleNormal="100" workbookViewId="0">
      <selection activeCell="B37" sqref="B37"/>
    </sheetView>
  </sheetViews>
  <sheetFormatPr defaultColWidth="10.28515625" defaultRowHeight="14.25"/>
  <cols>
    <col min="1" max="1" width="6.7109375" style="56" customWidth="1"/>
    <col min="2" max="2" width="93.28515625" style="46" customWidth="1"/>
    <col min="3" max="3" width="13.42578125" style="24" customWidth="1"/>
    <col min="4" max="4" width="16.140625" style="24" customWidth="1"/>
    <col min="5" max="5" width="34.7109375" style="46" customWidth="1"/>
    <col min="6" max="6" width="46.28515625" style="37" customWidth="1"/>
    <col min="7" max="16384" width="10.28515625" style="46"/>
  </cols>
  <sheetData>
    <row r="1" spans="1:6" customFormat="1" ht="25.5">
      <c r="A1" s="178" t="s">
        <v>21</v>
      </c>
      <c r="B1" s="178" t="s">
        <v>22</v>
      </c>
      <c r="C1" s="314" t="s">
        <v>23</v>
      </c>
      <c r="D1" s="314"/>
      <c r="E1" s="314"/>
    </row>
    <row r="2" spans="1:6" customFormat="1" ht="54.75" customHeight="1">
      <c r="A2" s="181" t="s">
        <v>24</v>
      </c>
      <c r="B2" s="184" t="s">
        <v>38</v>
      </c>
      <c r="C2" s="315" t="s">
        <v>26</v>
      </c>
      <c r="D2" s="315"/>
      <c r="E2" s="315"/>
    </row>
    <row r="3" spans="1:6" customFormat="1" ht="30.75" customHeight="1">
      <c r="A3" s="181" t="s">
        <v>27</v>
      </c>
      <c r="B3" s="184" t="s">
        <v>39</v>
      </c>
      <c r="C3" s="315" t="s">
        <v>29</v>
      </c>
      <c r="D3" s="315"/>
      <c r="E3" s="315"/>
    </row>
    <row r="4" spans="1:6" customFormat="1" ht="40.5" customHeight="1">
      <c r="A4" s="181" t="s">
        <v>30</v>
      </c>
      <c r="B4" s="185" t="s">
        <v>1169</v>
      </c>
      <c r="C4" s="315" t="s">
        <v>31</v>
      </c>
      <c r="D4" s="315"/>
      <c r="E4" s="315"/>
    </row>
    <row r="5" spans="1:6" customFormat="1" ht="57.75" customHeight="1">
      <c r="A5" s="181" t="s">
        <v>32</v>
      </c>
      <c r="B5" s="185" t="s">
        <v>33</v>
      </c>
      <c r="C5" s="315" t="s">
        <v>34</v>
      </c>
      <c r="D5" s="315"/>
      <c r="E5" s="315"/>
    </row>
    <row r="6" spans="1:6" customFormat="1" ht="30.75" customHeight="1">
      <c r="A6" s="181" t="s">
        <v>35</v>
      </c>
      <c r="B6" s="185" t="s">
        <v>36</v>
      </c>
      <c r="C6" s="315" t="s">
        <v>37</v>
      </c>
      <c r="D6" s="315"/>
      <c r="E6" s="315"/>
    </row>
    <row r="7" spans="1:6" ht="15.75">
      <c r="A7" s="321" t="s">
        <v>16</v>
      </c>
      <c r="B7" s="321"/>
      <c r="C7" s="321"/>
      <c r="D7" s="321"/>
      <c r="E7" s="321"/>
    </row>
    <row r="8" spans="1:6" ht="30">
      <c r="A8" s="35" t="s">
        <v>127</v>
      </c>
      <c r="B8" s="35" t="s">
        <v>128</v>
      </c>
      <c r="C8" s="2" t="s">
        <v>42</v>
      </c>
      <c r="D8" s="2" t="s">
        <v>43</v>
      </c>
      <c r="E8" s="35" t="s">
        <v>44</v>
      </c>
    </row>
    <row r="9" spans="1:6" ht="15" customHeight="1">
      <c r="A9" s="291" t="s">
        <v>934</v>
      </c>
      <c r="B9" s="292"/>
      <c r="C9" s="292"/>
      <c r="D9" s="292"/>
      <c r="E9" s="293"/>
    </row>
    <row r="10" spans="1:6" s="24" customFormat="1" ht="30" customHeight="1">
      <c r="A10" s="7" t="s">
        <v>935</v>
      </c>
      <c r="B10" s="10" t="s">
        <v>936</v>
      </c>
      <c r="C10" s="61" t="s">
        <v>132</v>
      </c>
      <c r="D10" s="61"/>
      <c r="E10" s="123"/>
      <c r="F10" s="124"/>
    </row>
    <row r="11" spans="1:6" s="24" customFormat="1" ht="30" customHeight="1">
      <c r="A11" s="7" t="str">
        <f ca="1">IF(ISNUMBER(VALUE(RIGHT(INDIRECT(ADDRESS(ROW()-1,COLUMN())),1))),("TA."&amp;RIGHT(INDIRECT(ADDRESS(ROW()-1,COLUMN())),LEN(INDIRECT(ADDRESS(ROW()-1,COLUMN())))-FIND(".",INDIRECT(ADDRESS(ROW()-1,COLUMN()))))+1),("TA."&amp;RIGHT(INDIRECT(ADDRESS(ROW()-2,COLUMN())),LEN(INDIRECT(ADDRESS(ROW()-2,COLUMN())))-FIND(".",INDIRECT(ADDRESS(ROW()-2,COLUMN()))))+1))</f>
        <v>TA.2</v>
      </c>
      <c r="B11" s="10" t="s">
        <v>937</v>
      </c>
      <c r="C11" s="61" t="s">
        <v>132</v>
      </c>
      <c r="D11" s="61"/>
      <c r="E11" s="123"/>
      <c r="F11" s="124"/>
    </row>
    <row r="12" spans="1:6" s="24" customFormat="1" ht="30" customHeight="1">
      <c r="A12" s="7" t="str">
        <f t="shared" ref="A12:A62" ca="1" si="0">IF(ISNUMBER(VALUE(RIGHT(INDIRECT(ADDRESS(ROW()-1,COLUMN())),1))),("TA."&amp;RIGHT(INDIRECT(ADDRESS(ROW()-1,COLUMN())),LEN(INDIRECT(ADDRESS(ROW()-1,COLUMN())))-FIND(".",INDIRECT(ADDRESS(ROW()-1,COLUMN()))))+1),("TA."&amp;RIGHT(INDIRECT(ADDRESS(ROW()-2,COLUMN())),LEN(INDIRECT(ADDRESS(ROW()-2,COLUMN())))-FIND(".",INDIRECT(ADDRESS(ROW()-2,COLUMN()))))+1))</f>
        <v>TA.3</v>
      </c>
      <c r="B12" s="10" t="s">
        <v>938</v>
      </c>
      <c r="C12" s="61" t="s">
        <v>132</v>
      </c>
      <c r="D12" s="61"/>
      <c r="E12" s="123"/>
      <c r="F12" s="124"/>
    </row>
    <row r="13" spans="1:6" s="24" customFormat="1" ht="30" customHeight="1">
      <c r="A13" s="7" t="str">
        <f t="shared" ca="1" si="0"/>
        <v>TA.4</v>
      </c>
      <c r="B13" s="10" t="s">
        <v>939</v>
      </c>
      <c r="C13" s="61" t="s">
        <v>132</v>
      </c>
      <c r="D13" s="61"/>
      <c r="E13" s="123"/>
      <c r="F13" s="124"/>
    </row>
    <row r="14" spans="1:6" s="24" customFormat="1" ht="30" customHeight="1">
      <c r="A14" s="7" t="str">
        <f t="shared" ca="1" si="0"/>
        <v>TA.5</v>
      </c>
      <c r="B14" s="10" t="s">
        <v>940</v>
      </c>
      <c r="C14" s="61" t="s">
        <v>132</v>
      </c>
      <c r="D14" s="61"/>
      <c r="E14" s="123"/>
      <c r="F14" s="124"/>
    </row>
    <row r="15" spans="1:6" s="24" customFormat="1" ht="30" customHeight="1">
      <c r="A15" s="7" t="str">
        <f t="shared" ca="1" si="0"/>
        <v>TA.6</v>
      </c>
      <c r="B15" s="10" t="s">
        <v>941</v>
      </c>
      <c r="C15" s="61" t="s">
        <v>132</v>
      </c>
      <c r="D15" s="61"/>
      <c r="E15" s="123"/>
      <c r="F15" s="124"/>
    </row>
    <row r="16" spans="1:6" s="24" customFormat="1" ht="30" customHeight="1">
      <c r="A16" s="7" t="str">
        <f t="shared" ca="1" si="0"/>
        <v>TA.7</v>
      </c>
      <c r="B16" s="10" t="s">
        <v>942</v>
      </c>
      <c r="C16" s="61" t="s">
        <v>132</v>
      </c>
      <c r="D16" s="61"/>
      <c r="E16" s="123"/>
      <c r="F16" s="124"/>
    </row>
    <row r="17" spans="1:6" s="24" customFormat="1" ht="30" customHeight="1">
      <c r="A17" s="7" t="str">
        <f t="shared" ca="1" si="0"/>
        <v>TA.8</v>
      </c>
      <c r="B17" s="10" t="s">
        <v>943</v>
      </c>
      <c r="C17" s="61" t="s">
        <v>132</v>
      </c>
      <c r="D17" s="61"/>
      <c r="E17" s="123"/>
      <c r="F17" s="124"/>
    </row>
    <row r="18" spans="1:6" s="24" customFormat="1" ht="30" customHeight="1">
      <c r="A18" s="7" t="str">
        <f t="shared" ca="1" si="0"/>
        <v>TA.9</v>
      </c>
      <c r="B18" s="10" t="s">
        <v>944</v>
      </c>
      <c r="C18" s="61" t="s">
        <v>132</v>
      </c>
      <c r="D18" s="61"/>
      <c r="E18" s="123"/>
      <c r="F18" s="124"/>
    </row>
    <row r="19" spans="1:6" s="24" customFormat="1" ht="30" customHeight="1">
      <c r="A19" s="7" t="str">
        <f t="shared" ca="1" si="0"/>
        <v>TA.10</v>
      </c>
      <c r="B19" s="10" t="s">
        <v>945</v>
      </c>
      <c r="C19" s="61" t="s">
        <v>132</v>
      </c>
      <c r="D19" s="61"/>
      <c r="E19" s="123"/>
      <c r="F19" s="124"/>
    </row>
    <row r="20" spans="1:6" s="24" customFormat="1" ht="30" customHeight="1">
      <c r="A20" s="7" t="str">
        <f t="shared" ca="1" si="0"/>
        <v>TA.11</v>
      </c>
      <c r="B20" s="10" t="s">
        <v>946</v>
      </c>
      <c r="C20" s="61" t="s">
        <v>132</v>
      </c>
      <c r="D20" s="61"/>
      <c r="E20" s="123"/>
      <c r="F20" s="124"/>
    </row>
    <row r="21" spans="1:6" s="24" customFormat="1" ht="30" customHeight="1">
      <c r="A21" s="7" t="str">
        <f t="shared" ca="1" si="0"/>
        <v>TA.12</v>
      </c>
      <c r="B21" s="10" t="s">
        <v>947</v>
      </c>
      <c r="C21" s="61" t="s">
        <v>132</v>
      </c>
      <c r="D21" s="61"/>
      <c r="E21" s="123"/>
      <c r="F21" s="124"/>
    </row>
    <row r="22" spans="1:6" s="24" customFormat="1" ht="30" customHeight="1">
      <c r="A22" s="7" t="str">
        <f t="shared" ca="1" si="0"/>
        <v>TA.13</v>
      </c>
      <c r="B22" s="10" t="s">
        <v>948</v>
      </c>
      <c r="C22" s="61" t="s">
        <v>132</v>
      </c>
      <c r="D22" s="61"/>
      <c r="E22" s="123"/>
      <c r="F22" s="124"/>
    </row>
    <row r="23" spans="1:6" s="24" customFormat="1" ht="30" customHeight="1">
      <c r="A23" s="7" t="str">
        <f t="shared" ca="1" si="0"/>
        <v>TA.14</v>
      </c>
      <c r="B23" s="10" t="s">
        <v>949</v>
      </c>
      <c r="C23" s="61" t="s">
        <v>132</v>
      </c>
      <c r="D23" s="61"/>
      <c r="E23" s="123"/>
      <c r="F23" s="124"/>
    </row>
    <row r="24" spans="1:6" s="24" customFormat="1" ht="30" customHeight="1">
      <c r="A24" s="7" t="str">
        <f t="shared" ca="1" si="0"/>
        <v>TA.15</v>
      </c>
      <c r="B24" s="10" t="s">
        <v>950</v>
      </c>
      <c r="C24" s="61" t="s">
        <v>132</v>
      </c>
      <c r="D24" s="61"/>
      <c r="E24" s="123"/>
      <c r="F24" s="124"/>
    </row>
    <row r="25" spans="1:6" s="24" customFormat="1" ht="30" customHeight="1">
      <c r="A25" s="294" t="s">
        <v>951</v>
      </c>
      <c r="B25" s="295"/>
      <c r="C25" s="295"/>
      <c r="D25" s="295"/>
      <c r="E25" s="296"/>
    </row>
    <row r="26" spans="1:6" ht="25.5">
      <c r="A26" s="7" t="str">
        <f t="shared" ca="1" si="0"/>
        <v>TA.16</v>
      </c>
      <c r="B26" s="40" t="s">
        <v>952</v>
      </c>
      <c r="C26" s="61" t="s">
        <v>132</v>
      </c>
      <c r="D26" s="61"/>
      <c r="E26" s="80"/>
    </row>
    <row r="27" spans="1:6" ht="25.5">
      <c r="A27" s="7" t="str">
        <f t="shared" ca="1" si="0"/>
        <v>TA.17</v>
      </c>
      <c r="B27" s="40" t="s">
        <v>953</v>
      </c>
      <c r="C27" s="61" t="s">
        <v>132</v>
      </c>
      <c r="D27" s="61"/>
      <c r="E27" s="80"/>
    </row>
    <row r="28" spans="1:6">
      <c r="A28" s="7" t="str">
        <f t="shared" ca="1" si="0"/>
        <v>TA.18</v>
      </c>
      <c r="B28" s="40" t="s">
        <v>954</v>
      </c>
      <c r="C28" s="61" t="s">
        <v>132</v>
      </c>
      <c r="D28" s="61"/>
      <c r="E28" s="80"/>
    </row>
    <row r="29" spans="1:6" ht="38.25">
      <c r="A29" s="7" t="str">
        <f t="shared" ca="1" si="0"/>
        <v>TA.19</v>
      </c>
      <c r="B29" s="40" t="s">
        <v>955</v>
      </c>
      <c r="C29" s="61" t="s">
        <v>48</v>
      </c>
      <c r="D29" s="61"/>
      <c r="E29" s="80"/>
    </row>
    <row r="30" spans="1:6" ht="25.5">
      <c r="A30" s="7" t="str">
        <f t="shared" ca="1" si="0"/>
        <v>TA.20</v>
      </c>
      <c r="B30" s="40" t="s">
        <v>956</v>
      </c>
      <c r="C30" s="61" t="s">
        <v>132</v>
      </c>
      <c r="D30" s="61"/>
      <c r="E30" s="80"/>
    </row>
    <row r="31" spans="1:6" ht="25.5">
      <c r="A31" s="7" t="str">
        <f t="shared" ca="1" si="0"/>
        <v>TA.21</v>
      </c>
      <c r="B31" s="40" t="s">
        <v>957</v>
      </c>
      <c r="C31" s="61" t="s">
        <v>132</v>
      </c>
      <c r="D31" s="61"/>
      <c r="E31" s="80"/>
    </row>
    <row r="32" spans="1:6" ht="25.5">
      <c r="A32" s="7" t="str">
        <f t="shared" ca="1" si="0"/>
        <v>TA.22</v>
      </c>
      <c r="B32" s="13" t="s">
        <v>958</v>
      </c>
      <c r="C32" s="61" t="s">
        <v>48</v>
      </c>
      <c r="D32" s="61"/>
      <c r="E32" s="80"/>
    </row>
    <row r="33" spans="1:6" ht="38.25">
      <c r="A33" s="7" t="str">
        <f t="shared" ca="1" si="0"/>
        <v>TA.23</v>
      </c>
      <c r="B33" s="13" t="s">
        <v>959</v>
      </c>
      <c r="C33" s="61" t="s">
        <v>48</v>
      </c>
      <c r="D33" s="61"/>
      <c r="E33" s="80"/>
    </row>
    <row r="34" spans="1:6" ht="15" customHeight="1">
      <c r="A34" s="294" t="s">
        <v>960</v>
      </c>
      <c r="B34" s="295"/>
      <c r="C34" s="295"/>
      <c r="D34" s="295"/>
      <c r="E34" s="296"/>
      <c r="F34" s="46"/>
    </row>
    <row r="35" spans="1:6" ht="25.5">
      <c r="A35" s="7" t="str">
        <f t="shared" ca="1" si="0"/>
        <v>TA.24</v>
      </c>
      <c r="B35" s="40" t="s">
        <v>961</v>
      </c>
      <c r="C35" s="61" t="s">
        <v>132</v>
      </c>
      <c r="D35" s="61"/>
      <c r="E35" s="80"/>
    </row>
    <row r="36" spans="1:6" ht="25.5">
      <c r="A36" s="7" t="str">
        <f t="shared" ca="1" si="0"/>
        <v>TA.25</v>
      </c>
      <c r="B36" s="40" t="s">
        <v>962</v>
      </c>
      <c r="C36" s="61" t="s">
        <v>132</v>
      </c>
      <c r="D36" s="61"/>
      <c r="E36" s="80"/>
    </row>
    <row r="37" spans="1:6" ht="25.5">
      <c r="A37" s="7" t="str">
        <f t="shared" ca="1" si="0"/>
        <v>TA.26</v>
      </c>
      <c r="B37" s="40" t="s">
        <v>963</v>
      </c>
      <c r="C37" s="61" t="s">
        <v>132</v>
      </c>
      <c r="D37" s="61"/>
      <c r="E37" s="121"/>
    </row>
    <row r="38" spans="1:6">
      <c r="A38" s="7" t="str">
        <f t="shared" ca="1" si="0"/>
        <v>TA.27</v>
      </c>
      <c r="B38" s="40" t="s">
        <v>964</v>
      </c>
      <c r="C38" s="61" t="s">
        <v>132</v>
      </c>
      <c r="D38" s="61"/>
      <c r="E38" s="121"/>
    </row>
    <row r="39" spans="1:6" ht="25.5">
      <c r="A39" s="7" t="str">
        <f t="shared" ca="1" si="0"/>
        <v>TA.28</v>
      </c>
      <c r="B39" s="40" t="s">
        <v>965</v>
      </c>
      <c r="C39" s="61" t="s">
        <v>132</v>
      </c>
      <c r="D39" s="61"/>
      <c r="E39" s="121"/>
    </row>
    <row r="40" spans="1:6" ht="25.5">
      <c r="A40" s="7" t="str">
        <f t="shared" ca="1" si="0"/>
        <v>TA.29</v>
      </c>
      <c r="B40" s="40" t="s">
        <v>966</v>
      </c>
      <c r="C40" s="61" t="s">
        <v>132</v>
      </c>
      <c r="D40" s="61"/>
      <c r="E40" s="80"/>
    </row>
    <row r="41" spans="1:6" ht="25.5">
      <c r="A41" s="7" t="str">
        <f t="shared" ca="1" si="0"/>
        <v>TA.30</v>
      </c>
      <c r="B41" s="40" t="s">
        <v>967</v>
      </c>
      <c r="C41" s="61" t="s">
        <v>132</v>
      </c>
      <c r="D41" s="61"/>
      <c r="E41" s="80"/>
    </row>
    <row r="42" spans="1:6" ht="15" customHeight="1">
      <c r="A42" s="297" t="s">
        <v>968</v>
      </c>
      <c r="B42" s="298"/>
      <c r="C42" s="298"/>
      <c r="D42" s="298"/>
      <c r="E42" s="299"/>
      <c r="F42" s="46"/>
    </row>
    <row r="43" spans="1:6" ht="25.5">
      <c r="A43" s="7" t="str">
        <f t="shared" ca="1" si="0"/>
        <v>TA.31</v>
      </c>
      <c r="B43" s="40" t="s">
        <v>969</v>
      </c>
      <c r="C43" s="61" t="s">
        <v>132</v>
      </c>
      <c r="D43" s="61"/>
      <c r="E43" s="80"/>
    </row>
    <row r="44" spans="1:6" ht="25.5">
      <c r="A44" s="7" t="str">
        <f t="shared" ca="1" si="0"/>
        <v>TA.32</v>
      </c>
      <c r="B44" s="40" t="s">
        <v>970</v>
      </c>
      <c r="C44" s="61" t="s">
        <v>132</v>
      </c>
      <c r="D44" s="61"/>
      <c r="E44" s="80"/>
    </row>
    <row r="45" spans="1:6" ht="25.5">
      <c r="A45" s="7" t="str">
        <f t="shared" ca="1" si="0"/>
        <v>TA.33</v>
      </c>
      <c r="B45" s="40" t="s">
        <v>971</v>
      </c>
      <c r="C45" s="61" t="s">
        <v>132</v>
      </c>
      <c r="D45" s="61"/>
      <c r="E45" s="80"/>
    </row>
    <row r="46" spans="1:6" ht="25.5">
      <c r="A46" s="7" t="str">
        <f t="shared" ca="1" si="0"/>
        <v>TA.34</v>
      </c>
      <c r="B46" s="40" t="s">
        <v>972</v>
      </c>
      <c r="C46" s="61" t="s">
        <v>132</v>
      </c>
      <c r="D46" s="61"/>
      <c r="E46" s="80"/>
    </row>
    <row r="47" spans="1:6" ht="25.5">
      <c r="A47" s="7" t="str">
        <f t="shared" ca="1" si="0"/>
        <v>TA.35</v>
      </c>
      <c r="B47" s="40" t="s">
        <v>973</v>
      </c>
      <c r="C47" s="61" t="s">
        <v>132</v>
      </c>
      <c r="D47" s="61"/>
      <c r="E47" s="80"/>
    </row>
    <row r="48" spans="1:6" ht="25.5">
      <c r="A48" s="7" t="str">
        <f t="shared" ca="1" si="0"/>
        <v>TA.36</v>
      </c>
      <c r="B48" s="40" t="s">
        <v>974</v>
      </c>
      <c r="C48" s="61" t="s">
        <v>132</v>
      </c>
      <c r="D48" s="61"/>
      <c r="E48" s="80"/>
    </row>
    <row r="49" spans="1:6" ht="25.5">
      <c r="A49" s="7" t="str">
        <f t="shared" ca="1" si="0"/>
        <v>TA.37</v>
      </c>
      <c r="B49" s="40" t="s">
        <v>975</v>
      </c>
      <c r="C49" s="61" t="s">
        <v>132</v>
      </c>
      <c r="D49" s="61"/>
      <c r="E49" s="80"/>
    </row>
    <row r="50" spans="1:6" ht="15" customHeight="1">
      <c r="A50" s="297" t="s">
        <v>976</v>
      </c>
      <c r="B50" s="298"/>
      <c r="C50" s="298"/>
      <c r="D50" s="298"/>
      <c r="E50" s="299"/>
      <c r="F50" s="46"/>
    </row>
    <row r="51" spans="1:6" ht="25.5">
      <c r="A51" s="7" t="str">
        <f t="shared" ca="1" si="0"/>
        <v>TA.38</v>
      </c>
      <c r="B51" s="40" t="s">
        <v>977</v>
      </c>
      <c r="C51" s="61" t="s">
        <v>178</v>
      </c>
      <c r="D51" s="61"/>
      <c r="E51" s="80"/>
    </row>
    <row r="52" spans="1:6" ht="25.5">
      <c r="A52" s="7" t="str">
        <f t="shared" ca="1" si="0"/>
        <v>TA.39</v>
      </c>
      <c r="B52" s="40" t="s">
        <v>978</v>
      </c>
      <c r="C52" s="61" t="s">
        <v>178</v>
      </c>
      <c r="D52" s="61"/>
      <c r="E52" s="80"/>
    </row>
    <row r="53" spans="1:6" ht="25.5">
      <c r="A53" s="7" t="str">
        <f t="shared" ca="1" si="0"/>
        <v>TA.40</v>
      </c>
      <c r="B53" s="40" t="s">
        <v>979</v>
      </c>
      <c r="C53" s="61" t="s">
        <v>178</v>
      </c>
      <c r="D53" s="61"/>
      <c r="E53" s="80"/>
    </row>
    <row r="54" spans="1:6" ht="25.5">
      <c r="A54" s="7" t="str">
        <f t="shared" ca="1" si="0"/>
        <v>TA.41</v>
      </c>
      <c r="B54" s="40" t="s">
        <v>980</v>
      </c>
      <c r="C54" s="61" t="s">
        <v>178</v>
      </c>
      <c r="D54" s="61"/>
      <c r="E54" s="80"/>
    </row>
    <row r="55" spans="1:6" ht="25.5">
      <c r="A55" s="7" t="str">
        <f t="shared" ca="1" si="0"/>
        <v>TA.42</v>
      </c>
      <c r="B55" s="40" t="s">
        <v>981</v>
      </c>
      <c r="C55" s="61" t="s">
        <v>178</v>
      </c>
      <c r="D55" s="61"/>
      <c r="E55" s="80"/>
    </row>
    <row r="56" spans="1:6" ht="15" customHeight="1">
      <c r="A56" s="294" t="s">
        <v>982</v>
      </c>
      <c r="B56" s="295"/>
      <c r="C56" s="295"/>
      <c r="D56" s="295"/>
      <c r="E56" s="296"/>
    </row>
    <row r="57" spans="1:6" ht="25.5">
      <c r="A57" s="7" t="str">
        <f t="shared" ca="1" si="0"/>
        <v>TA.43</v>
      </c>
      <c r="B57" s="40" t="s">
        <v>983</v>
      </c>
      <c r="C57" s="61" t="s">
        <v>178</v>
      </c>
      <c r="D57" s="61"/>
      <c r="E57" s="80"/>
    </row>
    <row r="58" spans="1:6" ht="25.5">
      <c r="A58" s="7" t="str">
        <f t="shared" ca="1" si="0"/>
        <v>TA.44</v>
      </c>
      <c r="B58" s="40" t="s">
        <v>984</v>
      </c>
      <c r="C58" s="61" t="s">
        <v>178</v>
      </c>
      <c r="D58" s="61"/>
      <c r="E58" s="80"/>
    </row>
    <row r="59" spans="1:6" ht="25.5">
      <c r="A59" s="7" t="str">
        <f t="shared" ca="1" si="0"/>
        <v>TA.45</v>
      </c>
      <c r="B59" s="40" t="s">
        <v>985</v>
      </c>
      <c r="C59" s="61" t="s">
        <v>178</v>
      </c>
      <c r="D59" s="61"/>
      <c r="E59" s="80"/>
    </row>
    <row r="60" spans="1:6" ht="25.5">
      <c r="A60" s="7" t="str">
        <f t="shared" ca="1" si="0"/>
        <v>TA.46</v>
      </c>
      <c r="B60" s="40" t="s">
        <v>986</v>
      </c>
      <c r="C60" s="61" t="s">
        <v>178</v>
      </c>
      <c r="D60" s="61"/>
      <c r="E60" s="80"/>
    </row>
    <row r="61" spans="1:6" ht="25.5">
      <c r="A61" s="7" t="str">
        <f t="shared" ca="1" si="0"/>
        <v>TA.47</v>
      </c>
      <c r="B61" s="40" t="s">
        <v>987</v>
      </c>
      <c r="C61" s="61" t="s">
        <v>178</v>
      </c>
      <c r="D61" s="61"/>
      <c r="E61" s="80"/>
    </row>
    <row r="62" spans="1:6" ht="25.5">
      <c r="A62" s="7" t="str">
        <f t="shared" ca="1" si="0"/>
        <v>TA.48</v>
      </c>
      <c r="B62" s="13" t="s">
        <v>988</v>
      </c>
      <c r="C62" s="61" t="s">
        <v>48</v>
      </c>
      <c r="D62" s="61"/>
      <c r="E62" s="266"/>
    </row>
    <row r="66" spans="2:2" ht="15">
      <c r="B66"/>
    </row>
  </sheetData>
  <sheetProtection selectLockedCells="1"/>
  <mergeCells count="7">
    <mergeCell ref="A7:E7"/>
    <mergeCell ref="C6:E6"/>
    <mergeCell ref="C1:E1"/>
    <mergeCell ref="C2:E2"/>
    <mergeCell ref="C3:E3"/>
    <mergeCell ref="C4:E4"/>
    <mergeCell ref="C5:E5"/>
  </mergeCells>
  <phoneticPr fontId="0" type="noConversion"/>
  <conditionalFormatting sqref="B1:B6">
    <cfRule type="duplicateValues" dxfId="5" priority="1"/>
  </conditionalFormatting>
  <printOptions horizontalCentered="1"/>
  <pageMargins left="0.5" right="0.5" top="0.9" bottom="0.75" header="0.3" footer="0.3"/>
  <pageSetup paperSize="5" fitToHeight="0" orientation="landscape" horizontalDpi="4294967293" r:id="rId1"/>
  <headerFooter>
    <oddHeader>&amp;C&amp;"Arial,Bold"&amp;14CTRMA
&amp;"Arial,Regular"&amp;11 Functional and Technical Requirements</oddHeader>
    <oddFooter>&amp;L&amp;"Arial,Regular"&amp;10Attachment B&amp;C&amp;"Arial,Regular"&amp;10Page &amp;P of &amp;N&amp;R&amp;"Arial,Regular"&amp;10Last Updated: May 6, 2026</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5EF17-EB6F-4EA9-B025-173314C19F32}">
  <sheetPr>
    <tabColor theme="2"/>
    <pageSetUpPr fitToPage="1"/>
  </sheetPr>
  <dimension ref="A1:G39"/>
  <sheetViews>
    <sheetView tabSelected="1" zoomScaleNormal="100" workbookViewId="0">
      <selection activeCell="B37" sqref="B37"/>
    </sheetView>
  </sheetViews>
  <sheetFormatPr defaultRowHeight="15"/>
  <cols>
    <col min="1" max="1" width="7.5703125" customWidth="1"/>
    <col min="2" max="2" width="98" customWidth="1"/>
    <col min="3" max="3" width="12.7109375" customWidth="1"/>
    <col min="4" max="4" width="16.85546875" customWidth="1"/>
    <col min="5" max="5" width="25.140625" customWidth="1"/>
  </cols>
  <sheetData>
    <row r="1" spans="1:5" ht="25.5">
      <c r="A1" s="178" t="s">
        <v>21</v>
      </c>
      <c r="B1" s="178" t="s">
        <v>22</v>
      </c>
      <c r="C1" s="314" t="s">
        <v>23</v>
      </c>
      <c r="D1" s="314"/>
      <c r="E1" s="314"/>
    </row>
    <row r="2" spans="1:5" ht="54.75" customHeight="1">
      <c r="A2" s="181" t="s">
        <v>24</v>
      </c>
      <c r="B2" s="184" t="s">
        <v>38</v>
      </c>
      <c r="C2" s="315" t="s">
        <v>26</v>
      </c>
      <c r="D2" s="315"/>
      <c r="E2" s="315"/>
    </row>
    <row r="3" spans="1:5" ht="30.75" customHeight="1">
      <c r="A3" s="181" t="s">
        <v>27</v>
      </c>
      <c r="B3" s="184" t="s">
        <v>39</v>
      </c>
      <c r="C3" s="315" t="s">
        <v>29</v>
      </c>
      <c r="D3" s="315"/>
      <c r="E3" s="315"/>
    </row>
    <row r="4" spans="1:5" ht="40.5" customHeight="1">
      <c r="A4" s="181" t="s">
        <v>30</v>
      </c>
      <c r="B4" s="185" t="s">
        <v>1169</v>
      </c>
      <c r="C4" s="315" t="s">
        <v>31</v>
      </c>
      <c r="D4" s="315"/>
      <c r="E4" s="315"/>
    </row>
    <row r="5" spans="1:5" ht="57.75" customHeight="1">
      <c r="A5" s="181" t="s">
        <v>32</v>
      </c>
      <c r="B5" s="185" t="s">
        <v>33</v>
      </c>
      <c r="C5" s="315" t="s">
        <v>34</v>
      </c>
      <c r="D5" s="315"/>
      <c r="E5" s="315"/>
    </row>
    <row r="6" spans="1:5" ht="30.75" customHeight="1">
      <c r="A6" s="181" t="s">
        <v>35</v>
      </c>
      <c r="B6" s="185" t="s">
        <v>36</v>
      </c>
      <c r="C6" s="315" t="s">
        <v>37</v>
      </c>
      <c r="D6" s="315"/>
      <c r="E6" s="315"/>
    </row>
    <row r="7" spans="1:5">
      <c r="A7" s="322" t="s">
        <v>17</v>
      </c>
      <c r="B7" s="322"/>
      <c r="C7" s="322"/>
      <c r="D7" s="322"/>
      <c r="E7" s="322"/>
    </row>
    <row r="8" spans="1:5">
      <c r="A8" s="127" t="s">
        <v>127</v>
      </c>
      <c r="B8" s="127" t="s">
        <v>128</v>
      </c>
      <c r="C8" s="127" t="s">
        <v>42</v>
      </c>
      <c r="D8" s="127" t="s">
        <v>43</v>
      </c>
      <c r="E8" s="127" t="s">
        <v>44</v>
      </c>
    </row>
    <row r="9" spans="1:5" ht="28.5" customHeight="1">
      <c r="A9" s="300" t="s">
        <v>989</v>
      </c>
      <c r="B9" s="301" t="s">
        <v>990</v>
      </c>
      <c r="C9" s="302" t="s">
        <v>132</v>
      </c>
      <c r="D9" s="302"/>
      <c r="E9" s="132"/>
    </row>
    <row r="10" spans="1:5" ht="27" customHeight="1">
      <c r="A10" s="300" t="s">
        <v>991</v>
      </c>
      <c r="B10" s="301" t="s">
        <v>992</v>
      </c>
      <c r="C10" s="302" t="s">
        <v>48</v>
      </c>
      <c r="D10" s="302"/>
      <c r="E10" s="132"/>
    </row>
    <row r="11" spans="1:5" ht="30.75" customHeight="1">
      <c r="A11" s="300" t="s">
        <v>993</v>
      </c>
      <c r="B11" s="301" t="s">
        <v>994</v>
      </c>
      <c r="C11" s="302" t="s">
        <v>48</v>
      </c>
      <c r="D11" s="302"/>
      <c r="E11" s="132"/>
    </row>
    <row r="12" spans="1:5" ht="30" customHeight="1">
      <c r="A12" s="300" t="s">
        <v>995</v>
      </c>
      <c r="B12" s="301" t="s">
        <v>996</v>
      </c>
      <c r="C12" s="302" t="s">
        <v>48</v>
      </c>
      <c r="D12" s="302"/>
      <c r="E12" s="132"/>
    </row>
    <row r="13" spans="1:5" ht="32.25" customHeight="1">
      <c r="A13" s="300" t="s">
        <v>997</v>
      </c>
      <c r="B13" s="301" t="s">
        <v>998</v>
      </c>
      <c r="C13" s="302" t="s">
        <v>48</v>
      </c>
      <c r="D13" s="302"/>
      <c r="E13" s="132"/>
    </row>
    <row r="14" spans="1:5" ht="25.5">
      <c r="A14" s="300" t="s">
        <v>999</v>
      </c>
      <c r="B14" s="301" t="s">
        <v>1000</v>
      </c>
      <c r="C14" s="302" t="s">
        <v>48</v>
      </c>
      <c r="D14" s="302"/>
      <c r="E14" s="132"/>
    </row>
    <row r="15" spans="1:5" ht="30" customHeight="1">
      <c r="A15" s="300" t="s">
        <v>1001</v>
      </c>
      <c r="B15" s="301" t="s">
        <v>1002</v>
      </c>
      <c r="C15" s="302" t="s">
        <v>48</v>
      </c>
      <c r="D15" s="302"/>
      <c r="E15" s="132"/>
    </row>
    <row r="16" spans="1:5" ht="24" customHeight="1">
      <c r="A16" s="300" t="s">
        <v>1003</v>
      </c>
      <c r="B16" s="301" t="s">
        <v>1004</v>
      </c>
      <c r="C16" s="302" t="s">
        <v>48</v>
      </c>
      <c r="D16" s="302"/>
      <c r="E16" s="132"/>
    </row>
    <row r="17" spans="1:5" ht="30" customHeight="1">
      <c r="A17" s="300" t="s">
        <v>1005</v>
      </c>
      <c r="B17" s="301" t="s">
        <v>1006</v>
      </c>
      <c r="C17" s="302" t="s">
        <v>48</v>
      </c>
      <c r="D17" s="302"/>
      <c r="E17" s="132"/>
    </row>
    <row r="18" spans="1:5" ht="25.5">
      <c r="A18" s="300" t="s">
        <v>1007</v>
      </c>
      <c r="B18" s="301" t="s">
        <v>1008</v>
      </c>
      <c r="C18" s="302" t="s">
        <v>48</v>
      </c>
      <c r="D18" s="302"/>
      <c r="E18" s="132"/>
    </row>
    <row r="19" spans="1:5" ht="38.25">
      <c r="A19" s="300" t="s">
        <v>1009</v>
      </c>
      <c r="B19" s="301" t="s">
        <v>1010</v>
      </c>
      <c r="C19" s="302" t="s">
        <v>48</v>
      </c>
      <c r="D19" s="302"/>
      <c r="E19" s="132"/>
    </row>
    <row r="20" spans="1:5" ht="38.25">
      <c r="A20" s="300" t="s">
        <v>1011</v>
      </c>
      <c r="B20" s="301" t="s">
        <v>1012</v>
      </c>
      <c r="C20" s="302" t="s">
        <v>48</v>
      </c>
      <c r="D20" s="302"/>
      <c r="E20" s="132"/>
    </row>
    <row r="21" spans="1:5" ht="33" customHeight="1">
      <c r="A21" s="300" t="s">
        <v>1013</v>
      </c>
      <c r="B21" s="301" t="s">
        <v>1014</v>
      </c>
      <c r="C21" s="302" t="s">
        <v>48</v>
      </c>
      <c r="D21" s="302"/>
      <c r="E21" s="132"/>
    </row>
    <row r="22" spans="1:5" ht="42" customHeight="1">
      <c r="A22" s="300" t="s">
        <v>1015</v>
      </c>
      <c r="B22" s="301" t="s">
        <v>1016</v>
      </c>
      <c r="C22" s="302" t="s">
        <v>48</v>
      </c>
      <c r="D22" s="302"/>
      <c r="E22" s="132"/>
    </row>
    <row r="23" spans="1:5" ht="42" customHeight="1">
      <c r="A23" s="300" t="s">
        <v>1017</v>
      </c>
      <c r="B23" s="301" t="s">
        <v>1018</v>
      </c>
      <c r="C23" s="302" t="s">
        <v>48</v>
      </c>
      <c r="D23" s="302"/>
      <c r="E23" s="132"/>
    </row>
    <row r="24" spans="1:5" ht="31.5" customHeight="1">
      <c r="A24" s="300" t="s">
        <v>1019</v>
      </c>
      <c r="B24" s="301" t="s">
        <v>1020</v>
      </c>
      <c r="C24" s="302" t="s">
        <v>48</v>
      </c>
      <c r="D24" s="302"/>
      <c r="E24" s="132"/>
    </row>
    <row r="25" spans="1:5" ht="25.5">
      <c r="A25" s="300" t="s">
        <v>1021</v>
      </c>
      <c r="B25" s="301" t="s">
        <v>1022</v>
      </c>
      <c r="C25" s="302" t="s">
        <v>48</v>
      </c>
      <c r="D25" s="302"/>
      <c r="E25" s="132"/>
    </row>
    <row r="26" spans="1:5" ht="27.75" customHeight="1">
      <c r="A26" s="300" t="s">
        <v>1023</v>
      </c>
      <c r="B26" s="301" t="s">
        <v>1024</v>
      </c>
      <c r="C26" s="302" t="s">
        <v>48</v>
      </c>
      <c r="D26" s="302"/>
      <c r="E26" s="132"/>
    </row>
    <row r="27" spans="1:5" ht="28.5" customHeight="1">
      <c r="A27" s="300" t="s">
        <v>1025</v>
      </c>
      <c r="B27" s="301" t="s">
        <v>1026</v>
      </c>
      <c r="C27" s="302" t="s">
        <v>48</v>
      </c>
      <c r="D27" s="302"/>
      <c r="E27" s="132"/>
    </row>
    <row r="28" spans="1:5" ht="38.25">
      <c r="A28" s="300" t="s">
        <v>1027</v>
      </c>
      <c r="B28" s="301" t="s">
        <v>1028</v>
      </c>
      <c r="C28" s="302" t="s">
        <v>48</v>
      </c>
      <c r="D28" s="302"/>
      <c r="E28" s="132"/>
    </row>
    <row r="29" spans="1:5" ht="36" customHeight="1">
      <c r="A29" s="300" t="s">
        <v>1029</v>
      </c>
      <c r="B29" s="301" t="s">
        <v>1030</v>
      </c>
      <c r="C29" s="302" t="s">
        <v>48</v>
      </c>
      <c r="D29" s="302"/>
      <c r="E29" s="132"/>
    </row>
    <row r="30" spans="1:5" ht="38.25">
      <c r="A30" s="300" t="s">
        <v>1031</v>
      </c>
      <c r="B30" s="301" t="s">
        <v>1032</v>
      </c>
      <c r="C30" s="302" t="s">
        <v>48</v>
      </c>
      <c r="D30" s="302"/>
      <c r="E30" s="132"/>
    </row>
    <row r="31" spans="1:5" ht="25.5">
      <c r="A31" s="300" t="s">
        <v>1033</v>
      </c>
      <c r="B31" s="301" t="s">
        <v>1034</v>
      </c>
      <c r="C31" s="302" t="s">
        <v>48</v>
      </c>
      <c r="D31" s="302"/>
      <c r="E31" s="132"/>
    </row>
    <row r="32" spans="1:5" ht="38.25">
      <c r="A32" s="300" t="s">
        <v>1035</v>
      </c>
      <c r="B32" s="301" t="s">
        <v>1036</v>
      </c>
      <c r="C32" s="302" t="s">
        <v>178</v>
      </c>
      <c r="D32" s="302"/>
      <c r="E32" s="132"/>
    </row>
    <row r="33" spans="1:7" ht="38.25">
      <c r="A33" s="300" t="s">
        <v>1037</v>
      </c>
      <c r="B33" s="301" t="s">
        <v>1038</v>
      </c>
      <c r="C33" s="302" t="s">
        <v>178</v>
      </c>
      <c r="D33" s="302"/>
      <c r="E33" s="132"/>
    </row>
    <row r="34" spans="1:7" ht="38.25">
      <c r="A34" s="300" t="s">
        <v>1039</v>
      </c>
      <c r="B34" s="301" t="s">
        <v>1040</v>
      </c>
      <c r="C34" s="302" t="s">
        <v>48</v>
      </c>
      <c r="D34" s="302"/>
      <c r="E34" s="132"/>
    </row>
    <row r="35" spans="1:7" ht="38.25">
      <c r="A35" s="300" t="s">
        <v>1041</v>
      </c>
      <c r="B35" s="301" t="s">
        <v>1042</v>
      </c>
      <c r="C35" s="302" t="s">
        <v>48</v>
      </c>
      <c r="D35" s="302"/>
      <c r="E35" s="132"/>
    </row>
    <row r="36" spans="1:7" ht="25.5">
      <c r="A36" s="300" t="s">
        <v>1043</v>
      </c>
      <c r="B36" s="301" t="s">
        <v>1044</v>
      </c>
      <c r="C36" s="302" t="s">
        <v>48</v>
      </c>
      <c r="D36" s="302"/>
      <c r="E36" s="132"/>
    </row>
    <row r="37" spans="1:7" ht="25.5">
      <c r="A37" s="300" t="s">
        <v>1045</v>
      </c>
      <c r="B37" s="303" t="s">
        <v>1046</v>
      </c>
      <c r="C37" s="302" t="s">
        <v>48</v>
      </c>
      <c r="D37" s="302"/>
      <c r="E37" s="132"/>
      <c r="F37" s="46"/>
      <c r="G37" s="46"/>
    </row>
    <row r="38" spans="1:7" ht="25.5">
      <c r="A38" s="304" t="s">
        <v>1047</v>
      </c>
      <c r="B38" s="305" t="s">
        <v>1048</v>
      </c>
      <c r="C38" s="306" t="s">
        <v>178</v>
      </c>
      <c r="D38" s="306"/>
      <c r="E38" s="132"/>
      <c r="F38" s="46"/>
      <c r="G38" s="46"/>
    </row>
    <row r="39" spans="1:7" ht="48" customHeight="1">
      <c r="A39" s="307" t="s">
        <v>1049</v>
      </c>
      <c r="B39" s="216" t="s">
        <v>1050</v>
      </c>
      <c r="C39" s="268" t="s">
        <v>48</v>
      </c>
      <c r="D39" s="268"/>
      <c r="E39" s="132"/>
    </row>
  </sheetData>
  <mergeCells count="7">
    <mergeCell ref="A7:E7"/>
    <mergeCell ref="C1:E1"/>
    <mergeCell ref="C2:E2"/>
    <mergeCell ref="C3:E3"/>
    <mergeCell ref="C4:E4"/>
    <mergeCell ref="C5:E5"/>
    <mergeCell ref="C6:E6"/>
  </mergeCells>
  <phoneticPr fontId="36" type="noConversion"/>
  <conditionalFormatting sqref="A7:A8">
    <cfRule type="duplicateValues" dxfId="4" priority="16"/>
  </conditionalFormatting>
  <conditionalFormatting sqref="A7:B8">
    <cfRule type="duplicateValues" dxfId="3" priority="15"/>
  </conditionalFormatting>
  <conditionalFormatting sqref="B1:B6">
    <cfRule type="duplicateValues" dxfId="2" priority="1"/>
  </conditionalFormatting>
  <conditionalFormatting sqref="B7:B8">
    <cfRule type="duplicateValues" dxfId="1" priority="17"/>
  </conditionalFormatting>
  <conditionalFormatting sqref="B37:B38">
    <cfRule type="duplicateValues" dxfId="0" priority="266"/>
  </conditionalFormatting>
  <pageMargins left="0.7" right="0.7" top="0.75" bottom="0.75" header="0.3" footer="0.3"/>
  <pageSetup scale="76" fitToHeight="0" orientation="landscape" r:id="rId1"/>
  <headerFooter>
    <oddHeader>&amp;CCTRMA
Functional and Technical Requirements</oddHeader>
    <oddFooter>&amp;LAttachment B&amp;RLast Updated May 6, 2026</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FCF75-610C-4EEA-94FD-89BCBD01A4A3}">
  <sheetPr>
    <tabColor theme="2"/>
    <pageSetUpPr fitToPage="1"/>
  </sheetPr>
  <dimension ref="A1:P30"/>
  <sheetViews>
    <sheetView tabSelected="1" topLeftCell="A19" zoomScaleNormal="100" workbookViewId="0">
      <selection activeCell="B37" sqref="B37"/>
    </sheetView>
  </sheetViews>
  <sheetFormatPr defaultRowHeight="15" customHeight="1"/>
  <cols>
    <col min="1" max="1" width="6.140625" bestFit="1" customWidth="1"/>
    <col min="2" max="2" width="22.5703125" customWidth="1"/>
    <col min="3" max="3" width="16" customWidth="1"/>
    <col min="4" max="4" width="18.85546875" customWidth="1"/>
    <col min="5" max="5" width="20.140625" customWidth="1"/>
    <col min="6" max="6" width="103" customWidth="1"/>
    <col min="7" max="11" width="16" customWidth="1"/>
    <col min="12" max="13" width="0" hidden="1" customWidth="1"/>
  </cols>
  <sheetData>
    <row r="1" spans="1:16" ht="20.25">
      <c r="A1" s="323" t="s">
        <v>1051</v>
      </c>
      <c r="B1" s="324"/>
      <c r="C1" s="324"/>
      <c r="D1" s="324"/>
      <c r="E1" s="324"/>
      <c r="F1" s="324"/>
      <c r="G1" s="324"/>
      <c r="H1" s="324"/>
      <c r="I1" s="324"/>
      <c r="J1" s="324"/>
      <c r="K1" s="325"/>
      <c r="L1" s="104"/>
      <c r="M1" s="104" t="s">
        <v>1170</v>
      </c>
    </row>
    <row r="2" spans="1:16" ht="33.75" customHeight="1">
      <c r="A2" s="326" t="s">
        <v>1052</v>
      </c>
      <c r="B2" s="327"/>
      <c r="C2" s="327"/>
      <c r="D2" s="327"/>
      <c r="E2" s="327"/>
      <c r="F2" s="327"/>
      <c r="G2" s="327"/>
      <c r="H2" s="327"/>
      <c r="I2" s="327"/>
      <c r="J2" s="327"/>
      <c r="K2" s="328"/>
      <c r="L2" s="46" t="s">
        <v>1171</v>
      </c>
      <c r="M2" s="46" t="s">
        <v>1172</v>
      </c>
    </row>
    <row r="3" spans="1:16" ht="17.25" customHeight="1">
      <c r="A3" s="330" t="s">
        <v>1053</v>
      </c>
      <c r="B3" s="330"/>
      <c r="C3" s="330"/>
      <c r="D3" s="330"/>
      <c r="E3" s="330"/>
      <c r="F3" s="165" t="s">
        <v>1054</v>
      </c>
      <c r="G3" s="332" t="s">
        <v>1055</v>
      </c>
      <c r="H3" s="332"/>
      <c r="I3" s="332"/>
      <c r="J3" s="332"/>
      <c r="K3" s="332"/>
      <c r="L3" s="104" t="s">
        <v>1173</v>
      </c>
      <c r="M3" s="104" t="s">
        <v>1174</v>
      </c>
    </row>
    <row r="4" spans="1:16" ht="72" customHeight="1">
      <c r="A4" s="329" t="s">
        <v>1056</v>
      </c>
      <c r="B4" s="329"/>
      <c r="C4" s="329"/>
      <c r="D4" s="329"/>
      <c r="E4" s="329"/>
      <c r="F4" s="166" t="s">
        <v>1057</v>
      </c>
      <c r="G4" s="331" t="s">
        <v>1058</v>
      </c>
      <c r="H4" s="331"/>
      <c r="I4" s="331"/>
      <c r="J4" s="331"/>
      <c r="K4" s="331"/>
      <c r="L4" s="104" t="s">
        <v>1175</v>
      </c>
      <c r="M4" s="104" t="s">
        <v>1176</v>
      </c>
    </row>
    <row r="5" spans="1:16" ht="38.25">
      <c r="A5" s="109" t="s">
        <v>127</v>
      </c>
      <c r="B5" s="110" t="s">
        <v>1059</v>
      </c>
      <c r="C5" s="110" t="s">
        <v>1060</v>
      </c>
      <c r="D5" s="110" t="s">
        <v>1061</v>
      </c>
      <c r="E5" s="110" t="s">
        <v>1062</v>
      </c>
      <c r="F5" s="110" t="s">
        <v>1063</v>
      </c>
      <c r="G5" s="110" t="s">
        <v>42</v>
      </c>
      <c r="H5" s="110" t="s">
        <v>1064</v>
      </c>
      <c r="I5" s="110" t="s">
        <v>1065</v>
      </c>
      <c r="J5" s="110" t="s">
        <v>1066</v>
      </c>
      <c r="K5" s="110" t="s">
        <v>1067</v>
      </c>
      <c r="L5" s="104"/>
      <c r="M5" s="104" t="s">
        <v>1177</v>
      </c>
    </row>
    <row r="6" spans="1:16">
      <c r="A6" s="338" t="s">
        <v>1068</v>
      </c>
      <c r="B6" s="339"/>
      <c r="C6" s="339"/>
      <c r="D6" s="339"/>
      <c r="E6" s="339"/>
      <c r="F6" s="339"/>
      <c r="G6" s="339"/>
      <c r="H6" s="339"/>
      <c r="I6" s="339"/>
      <c r="J6" s="339"/>
      <c r="K6" s="339"/>
      <c r="L6" s="133"/>
      <c r="M6" s="133" t="s">
        <v>1178</v>
      </c>
      <c r="N6" s="104"/>
      <c r="O6" s="104"/>
      <c r="P6" s="133"/>
    </row>
    <row r="7" spans="1:16" ht="59.25" customHeight="1">
      <c r="A7" s="134" t="s">
        <v>1069</v>
      </c>
      <c r="B7" s="135" t="s">
        <v>1070</v>
      </c>
      <c r="C7" s="135" t="s">
        <v>1071</v>
      </c>
      <c r="D7" s="135" t="s">
        <v>1072</v>
      </c>
      <c r="E7" s="135" t="s">
        <v>1073</v>
      </c>
      <c r="F7" s="136" t="s">
        <v>1074</v>
      </c>
      <c r="G7" s="137" t="s">
        <v>132</v>
      </c>
      <c r="H7" s="138"/>
      <c r="I7" s="138"/>
      <c r="J7" s="138"/>
      <c r="K7" s="138"/>
      <c r="L7" s="133"/>
      <c r="M7" s="133"/>
      <c r="N7" s="104"/>
      <c r="O7" s="104"/>
      <c r="P7" s="104"/>
    </row>
    <row r="8" spans="1:16" ht="48">
      <c r="A8" s="134" t="str">
        <f t="shared" ref="A8:A11" ca="1" si="0">IF(ISNUMBER(VALUE(RIGHT(INDIRECT(ADDRESS(ROW()-1,COLUMN())),1))),("INT."&amp;RIGHT(INDIRECT(ADDRESS(ROW()-1,COLUMN())),LEN(INDIRECT(ADDRESS(ROW()-1,COLUMN())))-FIND(".",INDIRECT(ADDRESS(ROW()-1,COLUMN()))))+1),("INT."&amp;RIGHT(INDIRECT(ADDRESS(ROW()-2,COLUMN())),LEN(INDIRECT(ADDRESS(ROW()-2,COLUMN())))-FIND(".",INDIRECT(ADDRESS(ROW()-2,COLUMN()))))+1))</f>
        <v>INT.2</v>
      </c>
      <c r="B8" s="135" t="s">
        <v>1075</v>
      </c>
      <c r="C8" s="135" t="s">
        <v>1076</v>
      </c>
      <c r="D8" s="135" t="s">
        <v>1077</v>
      </c>
      <c r="E8" s="135" t="s">
        <v>1078</v>
      </c>
      <c r="F8" s="139" t="s">
        <v>1079</v>
      </c>
      <c r="G8" s="137" t="s">
        <v>132</v>
      </c>
      <c r="H8" s="138"/>
      <c r="I8" s="138"/>
      <c r="J8" s="138"/>
      <c r="K8" s="138"/>
      <c r="L8" s="133"/>
      <c r="M8" s="133"/>
      <c r="N8" s="104"/>
      <c r="O8" s="104"/>
      <c r="P8" s="104"/>
    </row>
    <row r="9" spans="1:16" ht="49.5" customHeight="1">
      <c r="A9" s="134" t="str">
        <f t="shared" ca="1" si="0"/>
        <v>INT.3</v>
      </c>
      <c r="B9" s="135" t="s">
        <v>1075</v>
      </c>
      <c r="C9" s="135" t="s">
        <v>1080</v>
      </c>
      <c r="D9" s="135" t="s">
        <v>1077</v>
      </c>
      <c r="E9" s="135" t="s">
        <v>1078</v>
      </c>
      <c r="F9" s="139" t="s">
        <v>1081</v>
      </c>
      <c r="G9" s="137" t="s">
        <v>132</v>
      </c>
      <c r="H9" s="138"/>
      <c r="I9" s="138"/>
      <c r="J9" s="138"/>
      <c r="K9" s="138"/>
      <c r="L9" s="133"/>
      <c r="M9" s="133"/>
      <c r="N9" s="104"/>
      <c r="O9" s="104"/>
      <c r="P9" s="104"/>
    </row>
    <row r="10" spans="1:16" ht="24">
      <c r="A10" s="134" t="str">
        <f t="shared" ca="1" si="0"/>
        <v>INT.4</v>
      </c>
      <c r="B10" s="135" t="s">
        <v>1082</v>
      </c>
      <c r="C10" s="135" t="s">
        <v>1083</v>
      </c>
      <c r="D10" s="135" t="s">
        <v>1053</v>
      </c>
      <c r="E10" s="135" t="s">
        <v>1073</v>
      </c>
      <c r="F10" s="139" t="s">
        <v>1084</v>
      </c>
      <c r="G10" s="137" t="s">
        <v>132</v>
      </c>
      <c r="H10" s="138"/>
      <c r="I10" s="138"/>
      <c r="J10" s="138"/>
      <c r="K10" s="138"/>
      <c r="L10" s="133"/>
      <c r="M10" s="133" t="s">
        <v>1179</v>
      </c>
      <c r="N10" s="104"/>
      <c r="O10" s="104"/>
      <c r="P10" s="104"/>
    </row>
    <row r="11" spans="1:16" ht="24">
      <c r="A11" s="134" t="str">
        <f t="shared" ca="1" si="0"/>
        <v>INT.5</v>
      </c>
      <c r="B11" s="135" t="s">
        <v>1082</v>
      </c>
      <c r="C11" s="135" t="s">
        <v>1085</v>
      </c>
      <c r="D11" s="135" t="s">
        <v>1053</v>
      </c>
      <c r="E11" s="135" t="s">
        <v>1073</v>
      </c>
      <c r="F11" s="139" t="s">
        <v>1084</v>
      </c>
      <c r="G11" s="137" t="s">
        <v>132</v>
      </c>
      <c r="H11" s="138"/>
      <c r="I11" s="138"/>
      <c r="J11" s="138"/>
      <c r="K11" s="138"/>
      <c r="L11" s="104"/>
      <c r="M11" s="104"/>
      <c r="N11" s="104"/>
      <c r="O11" s="104"/>
      <c r="P11" s="104"/>
    </row>
    <row r="12" spans="1:16" ht="108">
      <c r="A12" s="134" t="str">
        <f ca="1">IF(ISNUMBER(VALUE(RIGHT(INDIRECT(ADDRESS(ROW()-1,COLUMN())),1))),("INT."&amp;RIGHT(INDIRECT(ADDRESS(ROW()-1,COLUMN())),LEN(INDIRECT(ADDRESS(ROW()-1,COLUMN())))-FIND(".",INDIRECT(ADDRESS(ROW()-1,COLUMN()))))+1),("INT."&amp;RIGHT(INDIRECT(ADDRESS(ROW()-2,COLUMN())),LEN(INDIRECT(ADDRESS(ROW()-2,COLUMN())))-FIND(".",INDIRECT(ADDRESS(ROW()-2,COLUMN()))))+1))</f>
        <v>INT.6</v>
      </c>
      <c r="B12" s="135" t="s">
        <v>1086</v>
      </c>
      <c r="C12" s="135" t="s">
        <v>1087</v>
      </c>
      <c r="D12" s="135" t="s">
        <v>1072</v>
      </c>
      <c r="E12" s="135" t="s">
        <v>1073</v>
      </c>
      <c r="F12" s="139" t="s">
        <v>1088</v>
      </c>
      <c r="G12" s="137" t="s">
        <v>132</v>
      </c>
      <c r="H12" s="138"/>
      <c r="I12" s="138"/>
      <c r="J12" s="138"/>
      <c r="K12" s="138"/>
      <c r="L12" s="104"/>
      <c r="M12" s="104"/>
      <c r="N12" s="104"/>
      <c r="O12" s="104"/>
      <c r="P12" s="104"/>
    </row>
    <row r="13" spans="1:16">
      <c r="A13" s="340" t="s">
        <v>1089</v>
      </c>
      <c r="B13" s="341"/>
      <c r="C13" s="341"/>
      <c r="D13" s="341"/>
      <c r="E13" s="341"/>
      <c r="F13" s="341"/>
      <c r="G13" s="341"/>
      <c r="H13" s="341"/>
      <c r="I13" s="341"/>
      <c r="J13" s="341"/>
      <c r="K13" s="342"/>
      <c r="L13" s="104"/>
      <c r="M13" s="104"/>
    </row>
    <row r="14" spans="1:16" ht="88.5" customHeight="1">
      <c r="A14" s="134" t="str">
        <f t="shared" ref="A14:A21" ca="1" si="1">IF(ISNUMBER(VALUE(RIGHT(INDIRECT(ADDRESS(ROW()-1,COLUMN())),1))),("INT."&amp;RIGHT(INDIRECT(ADDRESS(ROW()-1,COLUMN())),LEN(INDIRECT(ADDRESS(ROW()-1,COLUMN())))-FIND(".",INDIRECT(ADDRESS(ROW()-1,COLUMN()))))+1),("INT."&amp;RIGHT(INDIRECT(ADDRESS(ROW()-2,COLUMN())),LEN(INDIRECT(ADDRESS(ROW()-2,COLUMN())))-FIND(".",INDIRECT(ADDRESS(ROW()-2,COLUMN()))))+1))</f>
        <v>INT.7</v>
      </c>
      <c r="B14" s="149" t="s">
        <v>1090</v>
      </c>
      <c r="C14" s="149" t="s">
        <v>1091</v>
      </c>
      <c r="D14" s="149" t="s">
        <v>1055</v>
      </c>
      <c r="E14" s="142" t="s">
        <v>1092</v>
      </c>
      <c r="F14" s="150" t="s">
        <v>1093</v>
      </c>
      <c r="G14" s="151" t="s">
        <v>48</v>
      </c>
      <c r="H14" s="152"/>
      <c r="I14" s="158"/>
      <c r="J14" s="135"/>
      <c r="K14" s="141"/>
      <c r="L14" s="133"/>
      <c r="M14" s="133" t="s">
        <v>1180</v>
      </c>
      <c r="N14" s="133"/>
      <c r="O14" s="133"/>
      <c r="P14" s="133"/>
    </row>
    <row r="15" spans="1:16" ht="65.25" customHeight="1">
      <c r="A15" s="134" t="str">
        <f t="shared" ca="1" si="1"/>
        <v>INT.8</v>
      </c>
      <c r="B15" s="149" t="s">
        <v>1094</v>
      </c>
      <c r="C15" s="149" t="s">
        <v>1095</v>
      </c>
      <c r="D15" s="149" t="s">
        <v>1053</v>
      </c>
      <c r="E15" s="155" t="s">
        <v>1096</v>
      </c>
      <c r="F15" s="147" t="s">
        <v>1097</v>
      </c>
      <c r="G15" s="151" t="s">
        <v>48</v>
      </c>
      <c r="H15" s="148" t="s">
        <v>1098</v>
      </c>
      <c r="I15" s="159" t="s">
        <v>1098</v>
      </c>
      <c r="J15" s="161" t="s">
        <v>1098</v>
      </c>
      <c r="K15" s="161" t="s">
        <v>1098</v>
      </c>
      <c r="L15" s="104"/>
      <c r="M15" s="104"/>
    </row>
    <row r="16" spans="1:16" ht="78" customHeight="1">
      <c r="A16" s="134" t="str">
        <f t="shared" ca="1" si="1"/>
        <v>INT.9</v>
      </c>
      <c r="B16" s="149" t="s">
        <v>1099</v>
      </c>
      <c r="C16" s="149" t="s">
        <v>1100</v>
      </c>
      <c r="D16" s="149" t="s">
        <v>1053</v>
      </c>
      <c r="E16" s="156" t="s">
        <v>1101</v>
      </c>
      <c r="F16" s="157" t="s">
        <v>1102</v>
      </c>
      <c r="G16" s="151" t="s">
        <v>48</v>
      </c>
      <c r="H16" s="148" t="s">
        <v>1098</v>
      </c>
      <c r="I16" s="159" t="s">
        <v>1098</v>
      </c>
      <c r="J16" s="161" t="s">
        <v>1098</v>
      </c>
      <c r="K16" s="161" t="s">
        <v>1098</v>
      </c>
      <c r="L16" s="104"/>
      <c r="M16" s="104"/>
    </row>
    <row r="17" spans="1:16" ht="96">
      <c r="A17" s="134" t="str">
        <f t="shared" ca="1" si="1"/>
        <v>INT.10</v>
      </c>
      <c r="B17" s="149" t="s">
        <v>1103</v>
      </c>
      <c r="C17" s="149" t="s">
        <v>1104</v>
      </c>
      <c r="D17" s="149" t="s">
        <v>1055</v>
      </c>
      <c r="E17" s="142" t="s">
        <v>1092</v>
      </c>
      <c r="F17" s="150" t="s">
        <v>1105</v>
      </c>
      <c r="G17" s="151" t="s">
        <v>48</v>
      </c>
      <c r="H17" s="153"/>
      <c r="I17" s="160"/>
      <c r="J17" s="141"/>
      <c r="K17" s="141"/>
      <c r="L17" s="104"/>
      <c r="M17" s="104" t="s">
        <v>1181</v>
      </c>
      <c r="N17" s="133"/>
      <c r="O17" s="133"/>
      <c r="P17" s="133"/>
    </row>
    <row r="18" spans="1:16" ht="96">
      <c r="A18" s="134" t="str">
        <f t="shared" ca="1" si="1"/>
        <v>INT.11</v>
      </c>
      <c r="B18" s="149" t="s">
        <v>1106</v>
      </c>
      <c r="C18" s="149" t="s">
        <v>1104</v>
      </c>
      <c r="D18" s="149" t="s">
        <v>1055</v>
      </c>
      <c r="E18" s="142" t="s">
        <v>1092</v>
      </c>
      <c r="F18" s="150" t="s">
        <v>1105</v>
      </c>
      <c r="G18" s="151" t="s">
        <v>48</v>
      </c>
      <c r="H18" s="153"/>
      <c r="I18" s="160"/>
      <c r="J18" s="141"/>
      <c r="K18" s="141"/>
      <c r="L18" s="133"/>
      <c r="M18" s="133"/>
      <c r="N18" s="133"/>
      <c r="O18" s="133"/>
      <c r="P18" s="133"/>
    </row>
    <row r="19" spans="1:16" ht="30" customHeight="1">
      <c r="A19" s="134" t="str">
        <f t="shared" ca="1" si="1"/>
        <v>INT.12</v>
      </c>
      <c r="B19" s="149" t="s">
        <v>1107</v>
      </c>
      <c r="C19" s="149" t="s">
        <v>1108</v>
      </c>
      <c r="D19" s="149" t="s">
        <v>1055</v>
      </c>
      <c r="E19" s="142" t="s">
        <v>1109</v>
      </c>
      <c r="F19" s="154" t="s">
        <v>1110</v>
      </c>
      <c r="G19" s="151" t="s">
        <v>48</v>
      </c>
      <c r="H19" s="152"/>
      <c r="I19" s="158"/>
      <c r="J19" s="135"/>
      <c r="K19" s="141"/>
      <c r="L19" s="133"/>
      <c r="M19" s="133"/>
      <c r="N19" s="133"/>
      <c r="O19" s="133"/>
      <c r="P19" s="133"/>
    </row>
    <row r="20" spans="1:16" ht="54" customHeight="1">
      <c r="A20" s="134" t="str">
        <f t="shared" ca="1" si="1"/>
        <v>INT.13</v>
      </c>
      <c r="B20" s="176" t="s">
        <v>1111</v>
      </c>
      <c r="C20" s="176" t="s">
        <v>1112</v>
      </c>
      <c r="D20" s="177" t="s">
        <v>1053</v>
      </c>
      <c r="E20" s="177" t="s">
        <v>1092</v>
      </c>
      <c r="F20" s="164" t="s">
        <v>1113</v>
      </c>
      <c r="G20" s="151" t="s">
        <v>48</v>
      </c>
      <c r="H20" s="152"/>
      <c r="I20" s="158"/>
      <c r="J20" s="135"/>
      <c r="K20" s="162"/>
    </row>
    <row r="21" spans="1:16" ht="102.75" customHeight="1">
      <c r="A21" s="134" t="str">
        <f t="shared" ca="1" si="1"/>
        <v>INT.14</v>
      </c>
      <c r="B21" s="176" t="s">
        <v>1114</v>
      </c>
      <c r="C21" s="176" t="s">
        <v>1115</v>
      </c>
      <c r="D21" s="177" t="s">
        <v>1053</v>
      </c>
      <c r="E21" s="177" t="s">
        <v>1092</v>
      </c>
      <c r="F21" s="164" t="s">
        <v>1116</v>
      </c>
      <c r="G21" s="151" t="s">
        <v>48</v>
      </c>
      <c r="H21" s="152"/>
      <c r="I21" s="158"/>
      <c r="J21" s="135"/>
      <c r="K21" s="162"/>
    </row>
    <row r="22" spans="1:16">
      <c r="A22" s="343" t="s">
        <v>1117</v>
      </c>
      <c r="B22" s="344"/>
      <c r="C22" s="344"/>
      <c r="D22" s="344"/>
      <c r="E22" s="344"/>
      <c r="F22" s="344"/>
      <c r="G22" s="344"/>
      <c r="H22" s="344"/>
      <c r="I22" s="344"/>
      <c r="J22" s="344"/>
      <c r="K22" s="344"/>
      <c r="L22" s="104"/>
      <c r="M22" s="104"/>
      <c r="N22" s="104"/>
      <c r="O22" s="104"/>
      <c r="P22" s="133"/>
    </row>
    <row r="23" spans="1:16" ht="55.9" customHeight="1">
      <c r="A23" s="134" t="str">
        <f ca="1">IF(ISNUMBER(VALUE(RIGHT(INDIRECT(ADDRESS(ROW()-1,COLUMN())),1))),("INT."&amp;RIGHT(INDIRECT(ADDRESS(ROW()-1,COLUMN())),LEN(INDIRECT(ADDRESS(ROW()-1,COLUMN())))-FIND(".",INDIRECT(ADDRESS(ROW()-1,COLUMN()))))+1),("INT."&amp;RIGHT(INDIRECT(ADDRESS(ROW()-2,COLUMN())),LEN(INDIRECT(ADDRESS(ROW()-2,COLUMN())))-FIND(".",INDIRECT(ADDRESS(ROW()-2,COLUMN()))))+1))</f>
        <v>INT.15</v>
      </c>
      <c r="B23" s="135" t="s">
        <v>1118</v>
      </c>
      <c r="C23" s="135" t="s">
        <v>1119</v>
      </c>
      <c r="D23" s="140" t="s">
        <v>1055</v>
      </c>
      <c r="E23" s="135" t="s">
        <v>1120</v>
      </c>
      <c r="F23" s="143" t="s">
        <v>1121</v>
      </c>
      <c r="G23" s="144" t="s">
        <v>48</v>
      </c>
      <c r="H23" s="145"/>
      <c r="I23" s="146"/>
      <c r="J23" s="146"/>
      <c r="K23" s="141"/>
      <c r="L23" s="133"/>
      <c r="M23" s="133"/>
      <c r="N23" s="133"/>
      <c r="O23" s="133"/>
      <c r="P23" s="133"/>
    </row>
    <row r="24" spans="1:16" ht="55.9" customHeight="1">
      <c r="A24" s="134" t="str">
        <f t="shared" ref="A24:A30" ca="1" si="2">IF(ISNUMBER(VALUE(RIGHT(INDIRECT(ADDRESS(ROW()-1,COLUMN())),1))),("INT."&amp;RIGHT(INDIRECT(ADDRESS(ROW()-1,COLUMN())),LEN(INDIRECT(ADDRESS(ROW()-1,COLUMN())))-FIND(".",INDIRECT(ADDRESS(ROW()-1,COLUMN()))))+1),("INT."&amp;RIGHT(INDIRECT(ADDRESS(ROW()-2,COLUMN())),LEN(INDIRECT(ADDRESS(ROW()-2,COLUMN())))-FIND(".",INDIRECT(ADDRESS(ROW()-2,COLUMN()))))+1))</f>
        <v>INT.16</v>
      </c>
      <c r="B24" s="135" t="s">
        <v>1122</v>
      </c>
      <c r="C24" s="135" t="s">
        <v>1119</v>
      </c>
      <c r="D24" s="140" t="s">
        <v>1055</v>
      </c>
      <c r="E24" s="135" t="s">
        <v>1120</v>
      </c>
      <c r="F24" s="143" t="s">
        <v>1121</v>
      </c>
      <c r="G24" s="144" t="s">
        <v>48</v>
      </c>
      <c r="H24" s="145"/>
      <c r="I24" s="146"/>
      <c r="J24" s="146"/>
      <c r="K24" s="141"/>
      <c r="L24" s="133"/>
      <c r="M24" s="133"/>
      <c r="N24" s="133"/>
      <c r="O24" s="133"/>
      <c r="P24" s="133"/>
    </row>
    <row r="25" spans="1:16" ht="55.9" customHeight="1">
      <c r="A25" s="134" t="str">
        <f t="shared" ca="1" si="2"/>
        <v>INT.17</v>
      </c>
      <c r="B25" s="135" t="s">
        <v>1123</v>
      </c>
      <c r="C25" s="135" t="s">
        <v>1124</v>
      </c>
      <c r="D25" s="140" t="s">
        <v>1055</v>
      </c>
      <c r="E25" s="135" t="s">
        <v>1125</v>
      </c>
      <c r="F25" s="143" t="s">
        <v>1126</v>
      </c>
      <c r="G25" s="144" t="s">
        <v>48</v>
      </c>
      <c r="H25" s="145"/>
      <c r="I25" s="145"/>
      <c r="J25" s="145"/>
      <c r="K25" s="141"/>
      <c r="L25" s="133"/>
      <c r="M25" s="133"/>
      <c r="N25" s="133"/>
      <c r="O25" s="133"/>
      <c r="P25" s="133"/>
    </row>
    <row r="26" spans="1:16" ht="55.9" customHeight="1">
      <c r="A26" s="134" t="str">
        <f t="shared" ca="1" si="2"/>
        <v>INT.18</v>
      </c>
      <c r="B26" s="135" t="s">
        <v>1127</v>
      </c>
      <c r="C26" s="135" t="s">
        <v>1128</v>
      </c>
      <c r="D26" s="140" t="s">
        <v>1055</v>
      </c>
      <c r="E26" s="135" t="s">
        <v>1125</v>
      </c>
      <c r="F26" s="143" t="s">
        <v>1126</v>
      </c>
      <c r="G26" s="144" t="s">
        <v>48</v>
      </c>
      <c r="H26" s="135"/>
      <c r="I26" s="135"/>
      <c r="J26" s="135"/>
      <c r="K26" s="141"/>
      <c r="L26" s="133"/>
      <c r="M26" s="133"/>
      <c r="N26" s="133"/>
      <c r="O26" s="133"/>
      <c r="P26" s="133"/>
    </row>
    <row r="27" spans="1:16" ht="55.9" customHeight="1">
      <c r="A27" s="134" t="str">
        <f t="shared" ca="1" si="2"/>
        <v>INT.19</v>
      </c>
      <c r="B27" s="135" t="s">
        <v>1129</v>
      </c>
      <c r="C27" s="135" t="s">
        <v>1130</v>
      </c>
      <c r="D27" s="140" t="s">
        <v>1055</v>
      </c>
      <c r="E27" s="135" t="s">
        <v>1125</v>
      </c>
      <c r="F27" s="143" t="s">
        <v>1126</v>
      </c>
      <c r="G27" s="144" t="s">
        <v>48</v>
      </c>
      <c r="H27" s="135"/>
      <c r="I27" s="135"/>
      <c r="J27" s="135"/>
      <c r="K27" s="141"/>
      <c r="L27" s="133"/>
      <c r="M27" s="133"/>
      <c r="N27" s="133"/>
      <c r="O27" s="133"/>
      <c r="P27" s="133"/>
    </row>
    <row r="28" spans="1:16" ht="55.9" customHeight="1">
      <c r="A28" s="134" t="str">
        <f t="shared" ca="1" si="2"/>
        <v>INT.20</v>
      </c>
      <c r="B28" s="135" t="s">
        <v>1131</v>
      </c>
      <c r="C28" s="135" t="s">
        <v>1130</v>
      </c>
      <c r="D28" s="140" t="s">
        <v>1055</v>
      </c>
      <c r="E28" s="135" t="s">
        <v>1125</v>
      </c>
      <c r="F28" s="143" t="s">
        <v>1126</v>
      </c>
      <c r="G28" s="144" t="s">
        <v>48</v>
      </c>
      <c r="H28" s="141"/>
      <c r="I28" s="141"/>
      <c r="J28" s="141"/>
      <c r="K28" s="163"/>
      <c r="L28" s="104"/>
      <c r="M28" s="104"/>
      <c r="N28" s="104"/>
      <c r="O28" s="104"/>
      <c r="P28" s="104"/>
    </row>
    <row r="29" spans="1:16" ht="55.9" customHeight="1">
      <c r="A29" s="134" t="str">
        <f t="shared" ca="1" si="2"/>
        <v>INT.21</v>
      </c>
      <c r="B29" s="135" t="s">
        <v>1132</v>
      </c>
      <c r="C29" s="135" t="s">
        <v>1130</v>
      </c>
      <c r="D29" s="140" t="s">
        <v>1055</v>
      </c>
      <c r="E29" s="135" t="s">
        <v>1125</v>
      </c>
      <c r="F29" s="143" t="s">
        <v>1126</v>
      </c>
      <c r="G29" s="144" t="s">
        <v>48</v>
      </c>
      <c r="H29" s="141"/>
      <c r="I29" s="141"/>
      <c r="J29" s="141"/>
      <c r="K29" s="163"/>
      <c r="L29" s="104"/>
      <c r="M29" s="104"/>
      <c r="N29" s="104"/>
      <c r="O29" s="104"/>
      <c r="P29" s="104"/>
    </row>
    <row r="30" spans="1:16" ht="55.9" customHeight="1">
      <c r="A30" s="134" t="str">
        <f t="shared" ca="1" si="2"/>
        <v>INT.22</v>
      </c>
      <c r="B30" s="135" t="s">
        <v>1133</v>
      </c>
      <c r="C30" s="135" t="s">
        <v>1130</v>
      </c>
      <c r="D30" s="140" t="s">
        <v>1055</v>
      </c>
      <c r="E30" s="135" t="s">
        <v>1120</v>
      </c>
      <c r="F30" s="143" t="s">
        <v>1126</v>
      </c>
      <c r="G30" s="144" t="s">
        <v>48</v>
      </c>
      <c r="H30" s="141"/>
      <c r="I30" s="141"/>
      <c r="J30" s="141"/>
      <c r="K30" s="163"/>
      <c r="L30" s="104"/>
      <c r="M30" s="104"/>
      <c r="N30" s="104"/>
      <c r="O30" s="104"/>
      <c r="P30" s="104"/>
    </row>
  </sheetData>
  <mergeCells count="6">
    <mergeCell ref="A1:K1"/>
    <mergeCell ref="A2:K2"/>
    <mergeCell ref="A4:E4"/>
    <mergeCell ref="A3:E3"/>
    <mergeCell ref="G4:K4"/>
    <mergeCell ref="G3:K3"/>
  </mergeCells>
  <dataValidations count="2">
    <dataValidation type="list" allowBlank="1" showInputMessage="1" showErrorMessage="1" sqref="H7:H30" xr:uid="{1B4A57C2-7D0B-4F17-90A2-028B352B0D66}">
      <formula1>$M$1:$M$17</formula1>
    </dataValidation>
    <dataValidation type="list" allowBlank="1" showInputMessage="1" showErrorMessage="1" sqref="J7:J30" xr:uid="{2B314C8A-D923-467B-BD37-4EB83BF5C383}">
      <formula1>$L$2:$L$4</formula1>
    </dataValidation>
  </dataValidations>
  <printOptions horizontalCentered="1"/>
  <pageMargins left="0.5" right="0.5" top="0.9" bottom="0.75" header="0.3" footer="0.3"/>
  <pageSetup paperSize="5" scale="62" fitToHeight="0" orientation="landscape" horizontalDpi="4294967293" r:id="rId1"/>
  <headerFooter>
    <oddHeader>&amp;C&amp;"Arial,Bold"&amp;14CTRMA
&amp;"Arial,Regular"&amp;11 Functional and Technical Requirements</oddHeader>
    <oddFooter>&amp;L&amp;"Arial,Regular"&amp;10Attachment B&amp;C&amp;"Arial,Regular"&amp;10Page &amp;P of &amp;N&amp;R&amp;"Arial,Regular"&amp;10Last Updated: May 6, 2026</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9121F-28C7-44E0-88D8-D7E647E579F6}">
  <sheetPr>
    <tabColor theme="2"/>
    <pageSetUpPr fitToPage="1"/>
  </sheetPr>
  <dimension ref="A1:K170"/>
  <sheetViews>
    <sheetView tabSelected="1" zoomScaleNormal="100" workbookViewId="0">
      <selection activeCell="B37" sqref="B37"/>
    </sheetView>
  </sheetViews>
  <sheetFormatPr defaultRowHeight="15"/>
  <cols>
    <col min="1" max="1" width="6" bestFit="1" customWidth="1"/>
    <col min="2" max="2" width="50.28515625" customWidth="1"/>
    <col min="3" max="3" width="12.42578125" customWidth="1"/>
    <col min="4" max="4" width="19.28515625" customWidth="1"/>
    <col min="5" max="5" width="26.85546875" customWidth="1"/>
    <col min="6" max="6" width="14.42578125" customWidth="1"/>
    <col min="7" max="7" width="16.85546875" customWidth="1"/>
    <col min="8" max="8" width="26.85546875" customWidth="1"/>
    <col min="9" max="9" width="19.42578125" customWidth="1"/>
    <col min="10" max="10" width="23.140625" customWidth="1"/>
    <col min="11" max="11" width="0" hidden="1" customWidth="1"/>
  </cols>
  <sheetData>
    <row r="1" spans="1:11" ht="25.5">
      <c r="A1" s="333" t="s">
        <v>1134</v>
      </c>
      <c r="B1" s="334"/>
      <c r="C1" s="334"/>
      <c r="D1" s="334"/>
      <c r="E1" s="334"/>
      <c r="F1" s="334"/>
      <c r="G1" s="334"/>
      <c r="H1" s="334"/>
      <c r="I1" s="334"/>
      <c r="J1" s="335"/>
      <c r="K1" s="345" t="s">
        <v>1182</v>
      </c>
    </row>
    <row r="2" spans="1:11" ht="25.5">
      <c r="A2" s="336" t="s">
        <v>127</v>
      </c>
      <c r="B2" s="336" t="s">
        <v>1135</v>
      </c>
      <c r="C2" s="336" t="s">
        <v>1136</v>
      </c>
      <c r="D2" s="336" t="s">
        <v>1137</v>
      </c>
      <c r="E2" s="336" t="s">
        <v>1138</v>
      </c>
      <c r="F2" s="336" t="s">
        <v>42</v>
      </c>
      <c r="G2" s="336" t="s">
        <v>1064</v>
      </c>
      <c r="H2" s="336" t="s">
        <v>1139</v>
      </c>
      <c r="I2" s="113" t="s">
        <v>1140</v>
      </c>
      <c r="J2" s="336" t="s">
        <v>1065</v>
      </c>
      <c r="K2" s="346" t="s">
        <v>1183</v>
      </c>
    </row>
    <row r="3" spans="1:11" ht="48">
      <c r="A3" s="337"/>
      <c r="B3" s="337"/>
      <c r="C3" s="337"/>
      <c r="D3" s="337"/>
      <c r="E3" s="337"/>
      <c r="F3" s="337"/>
      <c r="G3" s="337"/>
      <c r="H3" s="337"/>
      <c r="I3" s="114" t="s">
        <v>1141</v>
      </c>
      <c r="J3" s="337"/>
      <c r="K3" s="346" t="s">
        <v>1184</v>
      </c>
    </row>
    <row r="4" spans="1:11">
      <c r="A4" s="347" t="s">
        <v>1142</v>
      </c>
      <c r="B4" s="348"/>
      <c r="C4" s="348"/>
      <c r="D4" s="348"/>
      <c r="E4" s="348"/>
      <c r="F4" s="348"/>
      <c r="G4" s="348"/>
      <c r="H4" s="348"/>
      <c r="I4" s="348"/>
      <c r="J4" s="348"/>
    </row>
    <row r="5" spans="1:11" ht="20.45" customHeight="1">
      <c r="A5" s="108" t="s">
        <v>1143</v>
      </c>
      <c r="B5" s="167" t="s">
        <v>1144</v>
      </c>
      <c r="C5" s="170" t="s">
        <v>1145</v>
      </c>
      <c r="D5" s="171" t="s">
        <v>1146</v>
      </c>
      <c r="E5" s="168" t="s">
        <v>1147</v>
      </c>
      <c r="F5" s="168" t="s">
        <v>48</v>
      </c>
      <c r="G5" s="116" t="s">
        <v>1098</v>
      </c>
      <c r="H5" s="116" t="s">
        <v>1098</v>
      </c>
      <c r="I5" s="117" t="s">
        <v>1098</v>
      </c>
      <c r="J5" s="118" t="s">
        <v>1098</v>
      </c>
    </row>
    <row r="6" spans="1:11" ht="20.45" customHeight="1">
      <c r="A6" s="108" t="str">
        <f ca="1">IF(ISNUMBER(VALUE(RIGHT(INDIRECT(ADDRESS(ROW()-1,COLUMN())),1))),("DC."&amp;RIGHT(INDIRECT(ADDRESS(ROW()-1,COLUMN())),LEN(INDIRECT(ADDRESS(ROW()-1,COLUMN())))-FIND(".",INDIRECT(ADDRESS(ROW()-1,COLUMN()))))+1),("DC."&amp;RIGHT(INDIRECT(ADDRESS(ROW()-2,COLUMN())),LEN(INDIRECT(ADDRESS(ROW()-2,COLUMN())))-FIND(".",INDIRECT(ADDRESS(ROW()-2,COLUMN()))))+1))</f>
        <v>DC.2</v>
      </c>
      <c r="B6" s="167" t="s">
        <v>1148</v>
      </c>
      <c r="C6" s="170" t="s">
        <v>1145</v>
      </c>
      <c r="D6" s="171" t="s">
        <v>1146</v>
      </c>
      <c r="E6" s="168" t="s">
        <v>1147</v>
      </c>
      <c r="F6" s="168" t="s">
        <v>48</v>
      </c>
      <c r="G6" s="116"/>
      <c r="H6" s="116"/>
      <c r="I6" s="117"/>
      <c r="J6" s="117"/>
    </row>
    <row r="7" spans="1:11" ht="20.45" customHeight="1">
      <c r="A7" s="108" t="str">
        <f ca="1">IF(ISNUMBER(VALUE(RIGHT(INDIRECT(ADDRESS(ROW()-1,COLUMN())),1))),("DC."&amp;RIGHT(INDIRECT(ADDRESS(ROW()-1,COLUMN())),LEN(INDIRECT(ADDRESS(ROW()-1,COLUMN())))-FIND(".",INDIRECT(ADDRESS(ROW()-1,COLUMN()))))+1),("DC."&amp;RIGHT(INDIRECT(ADDRESS(ROW()-2,COLUMN())),LEN(INDIRECT(ADDRESS(ROW()-2,COLUMN())))-FIND(".",INDIRECT(ADDRESS(ROW()-2,COLUMN()))))+1))</f>
        <v>DC.3</v>
      </c>
      <c r="B7" s="167" t="s">
        <v>1149</v>
      </c>
      <c r="C7" s="170" t="s">
        <v>1145</v>
      </c>
      <c r="D7" s="171" t="s">
        <v>1146</v>
      </c>
      <c r="E7" s="168" t="s">
        <v>1147</v>
      </c>
      <c r="F7" s="168" t="s">
        <v>48</v>
      </c>
      <c r="G7" s="116" t="s">
        <v>1098</v>
      </c>
      <c r="H7" s="116" t="s">
        <v>1098</v>
      </c>
      <c r="I7" s="117" t="s">
        <v>1098</v>
      </c>
      <c r="J7" s="117" t="s">
        <v>1098</v>
      </c>
    </row>
    <row r="8" spans="1:11" ht="20.45" customHeight="1">
      <c r="A8" s="108" t="str">
        <f t="shared" ref="A8:A15" ca="1" si="0">IF(ISNUMBER(VALUE(RIGHT(INDIRECT(ADDRESS(ROW()-1,COLUMN())),1))),("DC."&amp;RIGHT(INDIRECT(ADDRESS(ROW()-1,COLUMN())),LEN(INDIRECT(ADDRESS(ROW()-1,COLUMN())))-FIND(".",INDIRECT(ADDRESS(ROW()-1,COLUMN()))))+1),("DC."&amp;RIGHT(INDIRECT(ADDRESS(ROW()-2,COLUMN())),LEN(INDIRECT(ADDRESS(ROW()-2,COLUMN())))-FIND(".",INDIRECT(ADDRESS(ROW()-2,COLUMN()))))+1))</f>
        <v>DC.4</v>
      </c>
      <c r="B8" s="167" t="s">
        <v>1150</v>
      </c>
      <c r="C8" s="170" t="s">
        <v>1151</v>
      </c>
      <c r="D8" s="171" t="s">
        <v>1152</v>
      </c>
      <c r="E8" s="168" t="s">
        <v>1153</v>
      </c>
      <c r="F8" s="168" t="s">
        <v>48</v>
      </c>
      <c r="G8" s="116" t="s">
        <v>1098</v>
      </c>
      <c r="H8" s="116" t="s">
        <v>1098</v>
      </c>
      <c r="I8" s="117" t="s">
        <v>1098</v>
      </c>
      <c r="J8" s="117" t="s">
        <v>1098</v>
      </c>
    </row>
    <row r="9" spans="1:11" ht="22.5" customHeight="1">
      <c r="A9" s="108" t="str">
        <f t="shared" ca="1" si="0"/>
        <v>DC.5</v>
      </c>
      <c r="B9" s="167" t="s">
        <v>1154</v>
      </c>
      <c r="C9" s="170" t="s">
        <v>1145</v>
      </c>
      <c r="D9" s="171" t="s">
        <v>1155</v>
      </c>
      <c r="E9" s="168" t="s">
        <v>1156</v>
      </c>
      <c r="F9" s="168" t="s">
        <v>48</v>
      </c>
      <c r="G9" s="116" t="s">
        <v>1098</v>
      </c>
      <c r="H9" s="116" t="s">
        <v>1098</v>
      </c>
      <c r="I9" s="117" t="s">
        <v>1098</v>
      </c>
      <c r="J9" s="117" t="s">
        <v>1098</v>
      </c>
    </row>
    <row r="10" spans="1:11" ht="24.75" customHeight="1">
      <c r="A10" s="108" t="str">
        <f t="shared" ca="1" si="0"/>
        <v>DC.6</v>
      </c>
      <c r="B10" s="167" t="s">
        <v>1157</v>
      </c>
      <c r="C10" s="170" t="s">
        <v>1145</v>
      </c>
      <c r="D10" s="171" t="s">
        <v>1158</v>
      </c>
      <c r="E10" s="169" t="s">
        <v>1159</v>
      </c>
      <c r="F10" s="168" t="s">
        <v>1160</v>
      </c>
      <c r="G10" s="116" t="s">
        <v>1098</v>
      </c>
      <c r="H10" s="116" t="s">
        <v>1098</v>
      </c>
      <c r="I10" s="117" t="s">
        <v>1098</v>
      </c>
      <c r="J10" s="117" t="s">
        <v>1098</v>
      </c>
    </row>
    <row r="11" spans="1:11" ht="20.45" customHeight="1">
      <c r="A11" s="108" t="str">
        <f t="shared" ca="1" si="0"/>
        <v>DC.7</v>
      </c>
      <c r="B11" s="167" t="s">
        <v>1161</v>
      </c>
      <c r="C11" s="170" t="s">
        <v>1095</v>
      </c>
      <c r="D11" s="171" t="s">
        <v>1162</v>
      </c>
      <c r="E11" s="168" t="s">
        <v>1163</v>
      </c>
      <c r="F11" s="168" t="s">
        <v>48</v>
      </c>
      <c r="G11" s="116" t="s">
        <v>1098</v>
      </c>
      <c r="H11" s="116" t="s">
        <v>1098</v>
      </c>
      <c r="I11" s="117" t="s">
        <v>1098</v>
      </c>
      <c r="J11" s="117" t="s">
        <v>1098</v>
      </c>
    </row>
    <row r="12" spans="1:11">
      <c r="A12" s="349" t="s">
        <v>1164</v>
      </c>
      <c r="B12" s="350"/>
      <c r="C12" s="350"/>
      <c r="D12" s="350"/>
      <c r="E12" s="350"/>
      <c r="F12" s="350"/>
      <c r="G12" s="350"/>
      <c r="H12" s="350"/>
      <c r="I12" s="350"/>
      <c r="J12" s="350"/>
    </row>
    <row r="13" spans="1:11" ht="25.9" customHeight="1">
      <c r="A13" s="108" t="str">
        <f t="shared" ca="1" si="0"/>
        <v>DC.8</v>
      </c>
      <c r="B13" s="115" t="s">
        <v>1165</v>
      </c>
      <c r="C13" s="170" t="s">
        <v>1100</v>
      </c>
      <c r="D13" s="171" t="s">
        <v>1162</v>
      </c>
      <c r="E13" s="168" t="s">
        <v>1166</v>
      </c>
      <c r="F13" s="168" t="s">
        <v>48</v>
      </c>
      <c r="G13" s="116" t="s">
        <v>1098</v>
      </c>
      <c r="H13" s="116" t="s">
        <v>1098</v>
      </c>
      <c r="I13" s="117" t="s">
        <v>1098</v>
      </c>
      <c r="J13" s="118" t="s">
        <v>1098</v>
      </c>
    </row>
    <row r="14" spans="1:11" ht="25.9" customHeight="1">
      <c r="A14" s="108" t="str">
        <f t="shared" ca="1" si="0"/>
        <v>DC.9</v>
      </c>
      <c r="B14" s="115" t="s">
        <v>1167</v>
      </c>
      <c r="C14" s="170" t="s">
        <v>1100</v>
      </c>
      <c r="D14" s="171" t="s">
        <v>1162</v>
      </c>
      <c r="E14" s="168" t="s">
        <v>1166</v>
      </c>
      <c r="F14" s="168" t="s">
        <v>48</v>
      </c>
      <c r="G14" s="116" t="s">
        <v>1098</v>
      </c>
      <c r="H14" s="116" t="s">
        <v>1098</v>
      </c>
      <c r="I14" s="117" t="s">
        <v>1098</v>
      </c>
      <c r="J14" s="118" t="s">
        <v>1098</v>
      </c>
    </row>
    <row r="15" spans="1:11" ht="51.75">
      <c r="A15" s="108" t="str">
        <f t="shared" ca="1" si="0"/>
        <v>DC.10</v>
      </c>
      <c r="B15" s="115" t="s">
        <v>1168</v>
      </c>
      <c r="C15" s="170" t="s">
        <v>1100</v>
      </c>
      <c r="D15" s="171" t="s">
        <v>1162</v>
      </c>
      <c r="E15" s="168" t="s">
        <v>1166</v>
      </c>
      <c r="F15" s="168" t="s">
        <v>48</v>
      </c>
      <c r="G15" s="116"/>
      <c r="H15" s="116"/>
      <c r="I15" s="117"/>
      <c r="J15" s="118"/>
    </row>
    <row r="16" spans="1:11">
      <c r="A16" s="119"/>
      <c r="B16" s="120"/>
      <c r="C16" s="120"/>
      <c r="D16" s="120"/>
      <c r="E16" s="120"/>
      <c r="F16" s="120"/>
      <c r="G16" s="120"/>
      <c r="H16" s="120"/>
      <c r="I16" s="120"/>
      <c r="J16" s="120"/>
    </row>
    <row r="17" spans="1:10">
      <c r="A17" s="119"/>
      <c r="B17" s="120"/>
      <c r="C17" s="120"/>
      <c r="D17" s="120"/>
      <c r="E17" s="120"/>
      <c r="F17" s="120"/>
      <c r="G17" s="120"/>
      <c r="H17" s="120"/>
      <c r="I17" s="120"/>
      <c r="J17" s="120"/>
    </row>
    <row r="18" spans="1:10">
      <c r="A18" s="119"/>
      <c r="B18" s="120"/>
      <c r="C18" s="120"/>
      <c r="D18" s="120"/>
      <c r="E18" s="120"/>
      <c r="F18" s="120"/>
      <c r="G18" s="120"/>
      <c r="H18" s="120"/>
      <c r="I18" s="120"/>
      <c r="J18" s="120"/>
    </row>
    <row r="19" spans="1:10">
      <c r="A19" s="119"/>
      <c r="B19" s="120"/>
      <c r="C19" s="120"/>
      <c r="D19" s="120"/>
      <c r="E19" s="120"/>
      <c r="F19" s="120"/>
      <c r="G19" s="120"/>
      <c r="H19" s="120"/>
      <c r="I19" s="120"/>
      <c r="J19" s="120"/>
    </row>
    <row r="20" spans="1:10">
      <c r="A20" s="119"/>
      <c r="B20" s="120"/>
      <c r="C20" s="120"/>
      <c r="D20" s="120"/>
      <c r="E20" s="120"/>
      <c r="F20" s="120"/>
      <c r="G20" s="120"/>
      <c r="H20" s="120"/>
      <c r="I20" s="120"/>
      <c r="J20" s="120"/>
    </row>
    <row r="21" spans="1:10">
      <c r="A21" s="119"/>
      <c r="B21" s="120"/>
      <c r="C21" s="120"/>
      <c r="D21" s="120"/>
      <c r="E21" s="120"/>
      <c r="F21" s="120"/>
      <c r="G21" s="120"/>
      <c r="H21" s="120"/>
      <c r="I21" s="120"/>
      <c r="J21" s="120"/>
    </row>
    <row r="22" spans="1:10">
      <c r="A22" s="119"/>
      <c r="B22" s="120"/>
      <c r="C22" s="120"/>
      <c r="D22" s="120"/>
      <c r="E22" s="120"/>
      <c r="F22" s="120"/>
      <c r="G22" s="120"/>
      <c r="H22" s="120"/>
      <c r="I22" s="120"/>
      <c r="J22" s="120"/>
    </row>
    <row r="23" spans="1:10">
      <c r="A23" s="119"/>
      <c r="B23" s="120"/>
      <c r="C23" s="120"/>
      <c r="D23" s="120"/>
      <c r="E23" s="120"/>
      <c r="F23" s="120"/>
      <c r="G23" s="120"/>
      <c r="H23" s="120"/>
      <c r="I23" s="120"/>
      <c r="J23" s="120"/>
    </row>
    <row r="24" spans="1:10">
      <c r="A24" s="119"/>
      <c r="B24" s="120"/>
      <c r="C24" s="120"/>
      <c r="D24" s="120"/>
      <c r="E24" s="120"/>
      <c r="F24" s="120"/>
      <c r="G24" s="120"/>
      <c r="H24" s="120"/>
      <c r="I24" s="120"/>
      <c r="J24" s="120"/>
    </row>
    <row r="25" spans="1:10">
      <c r="A25" s="120"/>
      <c r="B25" s="120"/>
      <c r="C25" s="120"/>
      <c r="D25" s="120"/>
      <c r="E25" s="120"/>
      <c r="F25" s="120"/>
      <c r="G25" s="120"/>
      <c r="H25" s="120"/>
      <c r="I25" s="120"/>
      <c r="J25" s="120"/>
    </row>
    <row r="26" spans="1:10">
      <c r="A26" s="119"/>
      <c r="B26" s="120"/>
      <c r="C26" s="120"/>
      <c r="D26" s="120"/>
      <c r="E26" s="120"/>
      <c r="F26" s="120"/>
      <c r="G26" s="120"/>
      <c r="H26" s="120"/>
      <c r="I26" s="120"/>
      <c r="J26" s="120"/>
    </row>
    <row r="27" spans="1:10">
      <c r="A27" s="119"/>
      <c r="B27" s="120"/>
      <c r="C27" s="120"/>
      <c r="D27" s="120"/>
      <c r="E27" s="120"/>
      <c r="F27" s="120"/>
      <c r="G27" s="120"/>
      <c r="H27" s="120"/>
      <c r="I27" s="120"/>
      <c r="J27" s="120"/>
    </row>
    <row r="28" spans="1:10">
      <c r="A28" s="119"/>
      <c r="B28" s="120"/>
      <c r="C28" s="120"/>
      <c r="D28" s="120"/>
      <c r="E28" s="120"/>
      <c r="F28" s="120"/>
      <c r="G28" s="120"/>
      <c r="H28" s="120"/>
      <c r="I28" s="120"/>
      <c r="J28" s="120"/>
    </row>
    <row r="29" spans="1:10">
      <c r="A29" s="119"/>
      <c r="B29" s="120"/>
      <c r="C29" s="120"/>
      <c r="D29" s="120"/>
      <c r="E29" s="120"/>
      <c r="F29" s="120"/>
      <c r="G29" s="120"/>
      <c r="H29" s="120"/>
      <c r="I29" s="120"/>
      <c r="J29" s="120"/>
    </row>
    <row r="30" spans="1:10">
      <c r="A30" s="119"/>
      <c r="B30" s="120"/>
      <c r="C30" s="120"/>
      <c r="D30" s="120"/>
      <c r="E30" s="120"/>
      <c r="F30" s="120"/>
      <c r="G30" s="120"/>
      <c r="H30" s="120"/>
      <c r="I30" s="120"/>
      <c r="J30" s="120"/>
    </row>
    <row r="31" spans="1:10">
      <c r="A31" s="119"/>
      <c r="B31" s="120"/>
      <c r="C31" s="120"/>
      <c r="D31" s="120"/>
      <c r="E31" s="120"/>
      <c r="F31" s="120"/>
      <c r="G31" s="120"/>
      <c r="H31" s="120"/>
      <c r="I31" s="120"/>
      <c r="J31" s="120"/>
    </row>
    <row r="32" spans="1:10">
      <c r="A32" s="119"/>
      <c r="B32" s="120"/>
      <c r="C32" s="120"/>
      <c r="D32" s="120"/>
      <c r="E32" s="120"/>
      <c r="F32" s="120"/>
      <c r="G32" s="120"/>
      <c r="H32" s="120"/>
      <c r="I32" s="120"/>
      <c r="J32" s="120"/>
    </row>
    <row r="33" spans="1:10">
      <c r="A33" s="120"/>
      <c r="B33" s="120"/>
      <c r="C33" s="120"/>
      <c r="D33" s="120"/>
      <c r="E33" s="120"/>
      <c r="F33" s="120"/>
      <c r="G33" s="120"/>
      <c r="H33" s="120"/>
      <c r="I33" s="120"/>
      <c r="J33" s="120"/>
    </row>
    <row r="34" spans="1:10">
      <c r="A34" s="120"/>
      <c r="B34" s="120"/>
      <c r="C34" s="120"/>
      <c r="D34" s="120"/>
      <c r="E34" s="120"/>
      <c r="F34" s="120"/>
      <c r="G34" s="120"/>
      <c r="H34" s="120"/>
      <c r="I34" s="120"/>
      <c r="J34" s="120"/>
    </row>
    <row r="35" spans="1:10">
      <c r="A35" s="120"/>
      <c r="B35" s="120"/>
      <c r="C35" s="120"/>
      <c r="D35" s="120"/>
      <c r="E35" s="120"/>
      <c r="F35" s="120"/>
      <c r="G35" s="120"/>
      <c r="H35" s="120"/>
      <c r="I35" s="120"/>
      <c r="J35" s="120"/>
    </row>
    <row r="36" spans="1:10">
      <c r="A36" s="120"/>
      <c r="B36" s="120"/>
      <c r="C36" s="120"/>
      <c r="D36" s="120"/>
      <c r="E36" s="120"/>
      <c r="F36" s="120"/>
      <c r="G36" s="120"/>
      <c r="H36" s="120"/>
      <c r="I36" s="120"/>
      <c r="J36" s="120"/>
    </row>
    <row r="37" spans="1:10">
      <c r="A37" s="119"/>
      <c r="B37" s="120"/>
      <c r="C37" s="120"/>
      <c r="D37" s="120"/>
      <c r="E37" s="120"/>
      <c r="F37" s="120"/>
      <c r="G37" s="120"/>
      <c r="H37" s="120"/>
      <c r="I37" s="120"/>
      <c r="J37" s="120"/>
    </row>
    <row r="38" spans="1:10">
      <c r="A38" s="120"/>
      <c r="B38" s="120"/>
      <c r="C38" s="120"/>
      <c r="D38" s="120"/>
      <c r="E38" s="120"/>
      <c r="F38" s="120"/>
      <c r="G38" s="120"/>
      <c r="H38" s="120"/>
      <c r="I38" s="120"/>
      <c r="J38" s="120"/>
    </row>
    <row r="39" spans="1:10">
      <c r="A39" s="120"/>
      <c r="B39" s="120"/>
      <c r="C39" s="120"/>
      <c r="D39" s="120"/>
      <c r="E39" s="120"/>
      <c r="F39" s="120"/>
      <c r="G39" s="120"/>
      <c r="H39" s="120"/>
      <c r="I39" s="120"/>
      <c r="J39" s="120"/>
    </row>
    <row r="40" spans="1:10">
      <c r="A40" s="120"/>
      <c r="B40" s="120"/>
      <c r="C40" s="120"/>
      <c r="D40" s="120"/>
      <c r="E40" s="120"/>
      <c r="F40" s="120"/>
      <c r="G40" s="120"/>
      <c r="H40" s="120"/>
      <c r="I40" s="120"/>
      <c r="J40" s="120"/>
    </row>
    <row r="41" spans="1:10">
      <c r="A41" s="120"/>
      <c r="B41" s="120"/>
      <c r="C41" s="120"/>
      <c r="D41" s="120"/>
      <c r="E41" s="120"/>
      <c r="F41" s="120"/>
      <c r="G41" s="120"/>
      <c r="H41" s="120"/>
      <c r="I41" s="120"/>
      <c r="J41" s="120"/>
    </row>
    <row r="42" spans="1:10">
      <c r="A42" s="120"/>
      <c r="B42" s="120"/>
      <c r="C42" s="120"/>
      <c r="D42" s="120"/>
      <c r="E42" s="120"/>
      <c r="F42" s="120"/>
      <c r="G42" s="120"/>
      <c r="H42" s="120"/>
      <c r="I42" s="120"/>
      <c r="J42" s="120"/>
    </row>
    <row r="43" spans="1:10">
      <c r="A43" s="120"/>
      <c r="B43" s="120"/>
      <c r="C43" s="120"/>
      <c r="D43" s="120"/>
      <c r="E43" s="120"/>
      <c r="F43" s="120"/>
      <c r="G43" s="120"/>
      <c r="H43" s="120"/>
      <c r="I43" s="120"/>
      <c r="J43" s="120"/>
    </row>
    <row r="44" spans="1:10">
      <c r="A44" s="120"/>
      <c r="B44" s="120"/>
      <c r="C44" s="120"/>
      <c r="D44" s="120"/>
      <c r="E44" s="120"/>
      <c r="F44" s="120"/>
      <c r="G44" s="120"/>
      <c r="H44" s="120"/>
      <c r="I44" s="120"/>
      <c r="J44" s="120"/>
    </row>
    <row r="45" spans="1:10">
      <c r="A45" s="120"/>
      <c r="B45" s="120"/>
      <c r="C45" s="120"/>
      <c r="D45" s="120"/>
      <c r="E45" s="120"/>
      <c r="F45" s="120"/>
      <c r="G45" s="120"/>
      <c r="H45" s="120"/>
      <c r="I45" s="120"/>
      <c r="J45" s="120"/>
    </row>
    <row r="46" spans="1:10">
      <c r="A46" s="120"/>
      <c r="B46" s="120"/>
      <c r="C46" s="120"/>
      <c r="D46" s="120"/>
      <c r="E46" s="120"/>
      <c r="F46" s="120"/>
      <c r="G46" s="120"/>
      <c r="H46" s="120"/>
      <c r="I46" s="120"/>
      <c r="J46" s="120"/>
    </row>
    <row r="47" spans="1:10">
      <c r="A47" s="120"/>
      <c r="B47" s="120"/>
      <c r="C47" s="120"/>
      <c r="D47" s="120"/>
      <c r="E47" s="120"/>
      <c r="F47" s="120"/>
      <c r="G47" s="120"/>
      <c r="H47" s="120"/>
      <c r="I47" s="120"/>
      <c r="J47" s="120"/>
    </row>
    <row r="48" spans="1:10">
      <c r="A48" s="120"/>
      <c r="B48" s="120"/>
      <c r="C48" s="120"/>
      <c r="D48" s="120"/>
      <c r="E48" s="120"/>
      <c r="F48" s="120"/>
      <c r="G48" s="120"/>
      <c r="H48" s="120"/>
      <c r="I48" s="120"/>
      <c r="J48" s="120"/>
    </row>
    <row r="49" spans="1:10">
      <c r="A49" s="120"/>
      <c r="B49" s="120"/>
      <c r="C49" s="120"/>
      <c r="D49" s="120"/>
      <c r="E49" s="120"/>
      <c r="F49" s="120"/>
      <c r="G49" s="120"/>
      <c r="H49" s="120"/>
      <c r="I49" s="120"/>
      <c r="J49" s="120"/>
    </row>
    <row r="50" spans="1:10">
      <c r="A50" s="120"/>
      <c r="B50" s="120"/>
      <c r="C50" s="120"/>
      <c r="D50" s="120"/>
      <c r="E50" s="120"/>
      <c r="F50" s="120"/>
      <c r="G50" s="120"/>
      <c r="H50" s="120"/>
      <c r="I50" s="120"/>
      <c r="J50" s="120"/>
    </row>
    <row r="51" spans="1:10">
      <c r="A51" s="120"/>
      <c r="B51" s="120"/>
      <c r="C51" s="120"/>
      <c r="D51" s="120"/>
      <c r="E51" s="120"/>
      <c r="F51" s="120"/>
      <c r="G51" s="120"/>
      <c r="H51" s="120"/>
      <c r="I51" s="120"/>
      <c r="J51" s="120"/>
    </row>
    <row r="52" spans="1:10">
      <c r="A52" s="120"/>
      <c r="B52" s="120"/>
      <c r="C52" s="120"/>
      <c r="D52" s="120"/>
      <c r="E52" s="120"/>
      <c r="F52" s="120"/>
      <c r="G52" s="120"/>
      <c r="H52" s="120"/>
      <c r="I52" s="120"/>
      <c r="J52" s="120"/>
    </row>
    <row r="53" spans="1:10">
      <c r="A53" s="120"/>
      <c r="B53" s="120"/>
      <c r="C53" s="120"/>
      <c r="D53" s="120"/>
      <c r="E53" s="120"/>
      <c r="F53" s="120"/>
      <c r="G53" s="120"/>
      <c r="H53" s="120"/>
      <c r="I53" s="120"/>
      <c r="J53" s="120"/>
    </row>
    <row r="54" spans="1:10">
      <c r="A54" s="120"/>
      <c r="B54" s="120"/>
      <c r="C54" s="120"/>
      <c r="D54" s="120"/>
      <c r="E54" s="120"/>
      <c r="F54" s="120"/>
      <c r="G54" s="120"/>
      <c r="H54" s="120"/>
      <c r="I54" s="120"/>
      <c r="J54" s="120"/>
    </row>
    <row r="55" spans="1:10">
      <c r="A55" s="120"/>
      <c r="B55" s="120"/>
      <c r="C55" s="120"/>
      <c r="D55" s="120"/>
      <c r="E55" s="120"/>
      <c r="F55" s="120"/>
      <c r="G55" s="120"/>
      <c r="H55" s="120"/>
      <c r="I55" s="120"/>
      <c r="J55" s="120"/>
    </row>
    <row r="56" spans="1:10">
      <c r="A56" s="120"/>
      <c r="B56" s="120"/>
      <c r="C56" s="120"/>
      <c r="D56" s="120"/>
      <c r="E56" s="120"/>
      <c r="F56" s="120"/>
      <c r="G56" s="120"/>
      <c r="H56" s="120"/>
      <c r="I56" s="120"/>
      <c r="J56" s="120"/>
    </row>
    <row r="57" spans="1:10">
      <c r="A57" s="120"/>
      <c r="B57" s="120"/>
      <c r="C57" s="120"/>
      <c r="D57" s="120"/>
      <c r="E57" s="120"/>
      <c r="F57" s="120"/>
      <c r="G57" s="120"/>
      <c r="H57" s="120"/>
      <c r="I57" s="120"/>
      <c r="J57" s="120"/>
    </row>
    <row r="58" spans="1:10">
      <c r="A58" s="120"/>
      <c r="B58" s="120"/>
      <c r="C58" s="120"/>
      <c r="D58" s="120"/>
      <c r="E58" s="120"/>
      <c r="F58" s="120"/>
      <c r="G58" s="120"/>
      <c r="H58" s="120"/>
      <c r="I58" s="120"/>
      <c r="J58" s="120"/>
    </row>
    <row r="59" spans="1:10">
      <c r="A59" s="120"/>
      <c r="B59" s="120"/>
      <c r="C59" s="120"/>
      <c r="D59" s="120"/>
      <c r="E59" s="120"/>
      <c r="F59" s="120"/>
      <c r="G59" s="120"/>
      <c r="H59" s="120"/>
      <c r="I59" s="120"/>
      <c r="J59" s="120"/>
    </row>
    <row r="60" spans="1:10">
      <c r="A60" s="120"/>
      <c r="B60" s="120"/>
      <c r="C60" s="120"/>
      <c r="D60" s="120"/>
      <c r="E60" s="120"/>
      <c r="F60" s="120"/>
      <c r="G60" s="120"/>
      <c r="H60" s="120"/>
      <c r="I60" s="120"/>
      <c r="J60" s="120"/>
    </row>
    <row r="61" spans="1:10">
      <c r="A61" s="120"/>
      <c r="B61" s="120"/>
      <c r="C61" s="120"/>
      <c r="D61" s="120"/>
      <c r="E61" s="120"/>
      <c r="F61" s="120"/>
      <c r="G61" s="120"/>
      <c r="H61" s="120"/>
      <c r="I61" s="120"/>
      <c r="J61" s="120"/>
    </row>
    <row r="62" spans="1:10">
      <c r="A62" s="120"/>
      <c r="B62" s="120"/>
      <c r="C62" s="120"/>
      <c r="D62" s="120"/>
      <c r="E62" s="120"/>
      <c r="F62" s="120"/>
      <c r="G62" s="120"/>
      <c r="H62" s="120"/>
      <c r="I62" s="120"/>
      <c r="J62" s="120"/>
    </row>
    <row r="63" spans="1:10">
      <c r="A63" s="120"/>
      <c r="B63" s="120"/>
      <c r="C63" s="120"/>
      <c r="D63" s="120"/>
      <c r="E63" s="120"/>
      <c r="F63" s="120"/>
      <c r="G63" s="120"/>
      <c r="H63" s="120"/>
      <c r="I63" s="120"/>
      <c r="J63" s="120"/>
    </row>
    <row r="64" spans="1:10">
      <c r="A64" s="120"/>
      <c r="B64" s="120"/>
      <c r="C64" s="120"/>
      <c r="D64" s="120"/>
      <c r="E64" s="120"/>
      <c r="F64" s="120"/>
      <c r="G64" s="120"/>
      <c r="H64" s="120"/>
      <c r="I64" s="120"/>
      <c r="J64" s="120"/>
    </row>
    <row r="65" spans="1:10">
      <c r="A65" s="120"/>
      <c r="B65" s="120"/>
      <c r="C65" s="120"/>
      <c r="D65" s="120"/>
      <c r="E65" s="120"/>
      <c r="F65" s="120"/>
      <c r="G65" s="120"/>
      <c r="H65" s="120"/>
      <c r="I65" s="120"/>
      <c r="J65" s="120"/>
    </row>
    <row r="66" spans="1:10">
      <c r="A66" s="120"/>
      <c r="B66" s="120"/>
      <c r="C66" s="120"/>
      <c r="D66" s="120"/>
      <c r="E66" s="120"/>
      <c r="F66" s="120"/>
      <c r="G66" s="120"/>
      <c r="H66" s="120"/>
      <c r="I66" s="120"/>
      <c r="J66" s="120"/>
    </row>
    <row r="67" spans="1:10">
      <c r="A67" s="120"/>
      <c r="B67" s="120"/>
      <c r="C67" s="120"/>
      <c r="D67" s="120"/>
      <c r="E67" s="120"/>
      <c r="F67" s="120"/>
      <c r="G67" s="120"/>
      <c r="H67" s="120"/>
      <c r="I67" s="120"/>
      <c r="J67" s="120"/>
    </row>
    <row r="68" spans="1:10">
      <c r="A68" s="120"/>
      <c r="B68" s="120"/>
      <c r="C68" s="120"/>
      <c r="D68" s="120"/>
      <c r="E68" s="120"/>
      <c r="F68" s="120"/>
      <c r="G68" s="120"/>
      <c r="H68" s="120"/>
      <c r="I68" s="120"/>
      <c r="J68" s="120"/>
    </row>
    <row r="69" spans="1:10">
      <c r="A69" s="120"/>
      <c r="B69" s="120"/>
      <c r="C69" s="120"/>
      <c r="D69" s="120"/>
      <c r="E69" s="120"/>
      <c r="F69" s="120"/>
      <c r="G69" s="120"/>
      <c r="H69" s="120"/>
      <c r="I69" s="120"/>
      <c r="J69" s="120"/>
    </row>
    <row r="70" spans="1:10">
      <c r="A70" s="120"/>
      <c r="B70" s="120"/>
      <c r="C70" s="120"/>
      <c r="D70" s="120"/>
      <c r="E70" s="120"/>
      <c r="F70" s="120"/>
      <c r="G70" s="120"/>
      <c r="H70" s="120"/>
      <c r="I70" s="120"/>
      <c r="J70" s="120"/>
    </row>
    <row r="71" spans="1:10">
      <c r="A71" s="120"/>
      <c r="B71" s="120"/>
      <c r="C71" s="120"/>
      <c r="D71" s="120"/>
      <c r="E71" s="120"/>
      <c r="F71" s="120"/>
      <c r="G71" s="120"/>
      <c r="H71" s="120"/>
      <c r="I71" s="120"/>
      <c r="J71" s="120"/>
    </row>
    <row r="72" spans="1:10">
      <c r="A72" s="120"/>
      <c r="B72" s="120"/>
      <c r="C72" s="120"/>
      <c r="D72" s="120"/>
      <c r="E72" s="120"/>
      <c r="F72" s="120"/>
      <c r="G72" s="120"/>
      <c r="H72" s="120"/>
      <c r="I72" s="120"/>
      <c r="J72" s="120"/>
    </row>
    <row r="73" spans="1:10">
      <c r="A73" s="120"/>
      <c r="B73" s="120"/>
      <c r="C73" s="120"/>
      <c r="D73" s="120"/>
      <c r="E73" s="120"/>
      <c r="F73" s="120"/>
      <c r="G73" s="120"/>
      <c r="H73" s="120"/>
      <c r="I73" s="120"/>
      <c r="J73" s="120"/>
    </row>
    <row r="74" spans="1:10">
      <c r="A74" s="120"/>
      <c r="B74" s="120"/>
      <c r="C74" s="120"/>
      <c r="D74" s="120"/>
      <c r="E74" s="120"/>
      <c r="F74" s="120"/>
      <c r="G74" s="120"/>
      <c r="H74" s="120"/>
      <c r="I74" s="120"/>
      <c r="J74" s="120"/>
    </row>
    <row r="75" spans="1:10">
      <c r="A75" s="120"/>
      <c r="B75" s="120"/>
      <c r="C75" s="120"/>
      <c r="D75" s="120"/>
      <c r="E75" s="120"/>
      <c r="F75" s="120"/>
      <c r="G75" s="120"/>
      <c r="H75" s="120"/>
      <c r="I75" s="120"/>
      <c r="J75" s="120"/>
    </row>
    <row r="76" spans="1:10">
      <c r="A76" s="120"/>
      <c r="B76" s="120"/>
      <c r="C76" s="120"/>
      <c r="D76" s="120"/>
      <c r="E76" s="120"/>
      <c r="F76" s="120"/>
      <c r="G76" s="120"/>
      <c r="H76" s="120"/>
      <c r="I76" s="120"/>
      <c r="J76" s="120"/>
    </row>
    <row r="77" spans="1:10">
      <c r="A77" s="120"/>
      <c r="B77" s="120"/>
      <c r="C77" s="120"/>
      <c r="D77" s="120"/>
      <c r="E77" s="120"/>
      <c r="F77" s="120"/>
      <c r="G77" s="120"/>
      <c r="H77" s="120"/>
      <c r="I77" s="120"/>
      <c r="J77" s="120"/>
    </row>
    <row r="78" spans="1:10">
      <c r="A78" s="120"/>
      <c r="B78" s="120"/>
      <c r="C78" s="120"/>
      <c r="D78" s="120"/>
      <c r="E78" s="120"/>
      <c r="F78" s="120"/>
      <c r="G78" s="120"/>
      <c r="H78" s="120"/>
      <c r="I78" s="120"/>
      <c r="J78" s="120"/>
    </row>
    <row r="79" spans="1:10">
      <c r="A79" s="120"/>
      <c r="B79" s="120"/>
      <c r="C79" s="120"/>
      <c r="D79" s="120"/>
      <c r="E79" s="120"/>
      <c r="F79" s="120"/>
      <c r="G79" s="120"/>
      <c r="H79" s="120"/>
      <c r="I79" s="120"/>
      <c r="J79" s="120"/>
    </row>
    <row r="80" spans="1:10">
      <c r="A80" s="120"/>
      <c r="B80" s="120"/>
      <c r="C80" s="120"/>
      <c r="D80" s="120"/>
      <c r="E80" s="120"/>
      <c r="F80" s="120"/>
      <c r="G80" s="120"/>
      <c r="H80" s="120"/>
      <c r="I80" s="120"/>
      <c r="J80" s="120"/>
    </row>
    <row r="81" spans="1:10">
      <c r="A81" s="120"/>
      <c r="B81" s="120"/>
      <c r="C81" s="120"/>
      <c r="D81" s="120"/>
      <c r="E81" s="120"/>
      <c r="F81" s="120"/>
      <c r="G81" s="120"/>
      <c r="H81" s="120"/>
      <c r="I81" s="120"/>
      <c r="J81" s="120"/>
    </row>
    <row r="82" spans="1:10">
      <c r="A82" s="120"/>
      <c r="B82" s="120"/>
      <c r="C82" s="120"/>
      <c r="D82" s="120"/>
      <c r="E82" s="120"/>
      <c r="F82" s="120"/>
      <c r="G82" s="120"/>
      <c r="H82" s="120"/>
      <c r="I82" s="120"/>
      <c r="J82" s="120"/>
    </row>
    <row r="83" spans="1:10">
      <c r="A83" s="120"/>
      <c r="B83" s="120"/>
      <c r="C83" s="120"/>
      <c r="D83" s="120"/>
      <c r="E83" s="120"/>
      <c r="F83" s="120"/>
      <c r="G83" s="120"/>
      <c r="H83" s="120"/>
      <c r="I83" s="120"/>
      <c r="J83" s="120"/>
    </row>
    <row r="84" spans="1:10">
      <c r="A84" s="120"/>
      <c r="B84" s="120"/>
      <c r="C84" s="120"/>
      <c r="D84" s="120"/>
      <c r="E84" s="120"/>
      <c r="F84" s="120"/>
      <c r="G84" s="120"/>
      <c r="H84" s="120"/>
      <c r="I84" s="120"/>
      <c r="J84" s="120"/>
    </row>
    <row r="85" spans="1:10">
      <c r="A85" s="120"/>
      <c r="B85" s="120"/>
      <c r="C85" s="120"/>
      <c r="D85" s="120"/>
      <c r="E85" s="120"/>
      <c r="F85" s="120"/>
      <c r="G85" s="120"/>
      <c r="H85" s="120"/>
      <c r="I85" s="120"/>
      <c r="J85" s="120"/>
    </row>
    <row r="86" spans="1:10">
      <c r="A86" s="120"/>
      <c r="B86" s="120"/>
      <c r="C86" s="120"/>
      <c r="D86" s="120"/>
      <c r="E86" s="120"/>
      <c r="F86" s="120"/>
      <c r="G86" s="120"/>
      <c r="H86" s="120"/>
      <c r="I86" s="120"/>
      <c r="J86" s="120"/>
    </row>
    <row r="87" spans="1:10">
      <c r="A87" s="120"/>
      <c r="B87" s="120"/>
      <c r="C87" s="120"/>
      <c r="D87" s="120"/>
      <c r="E87" s="120"/>
      <c r="F87" s="120"/>
      <c r="G87" s="120"/>
      <c r="H87" s="120"/>
      <c r="I87" s="120"/>
      <c r="J87" s="120"/>
    </row>
    <row r="88" spans="1:10">
      <c r="A88" s="120"/>
      <c r="B88" s="120"/>
      <c r="C88" s="120"/>
      <c r="D88" s="120"/>
      <c r="E88" s="120"/>
      <c r="F88" s="120"/>
      <c r="G88" s="120"/>
      <c r="H88" s="120"/>
      <c r="I88" s="120"/>
      <c r="J88" s="120"/>
    </row>
    <row r="89" spans="1:10">
      <c r="A89" s="120"/>
      <c r="B89" s="120"/>
      <c r="C89" s="120"/>
      <c r="D89" s="120"/>
      <c r="E89" s="120"/>
      <c r="F89" s="120"/>
      <c r="G89" s="120"/>
      <c r="H89" s="120"/>
      <c r="I89" s="120"/>
      <c r="J89" s="120"/>
    </row>
    <row r="90" spans="1:10">
      <c r="A90" s="120"/>
      <c r="B90" s="120"/>
      <c r="C90" s="120"/>
      <c r="D90" s="120"/>
      <c r="E90" s="120"/>
      <c r="F90" s="120"/>
      <c r="G90" s="120"/>
      <c r="H90" s="120"/>
      <c r="I90" s="120"/>
      <c r="J90" s="120"/>
    </row>
    <row r="91" spans="1:10">
      <c r="A91" s="120"/>
      <c r="B91" s="120"/>
      <c r="C91" s="120"/>
      <c r="D91" s="120"/>
      <c r="E91" s="120"/>
      <c r="F91" s="120"/>
      <c r="G91" s="120"/>
      <c r="H91" s="120"/>
      <c r="I91" s="120"/>
      <c r="J91" s="120"/>
    </row>
    <row r="92" spans="1:10">
      <c r="A92" s="120"/>
      <c r="B92" s="120"/>
      <c r="C92" s="120"/>
      <c r="D92" s="120"/>
      <c r="E92" s="120"/>
      <c r="F92" s="120"/>
      <c r="G92" s="120"/>
      <c r="H92" s="120"/>
      <c r="I92" s="120"/>
      <c r="J92" s="120"/>
    </row>
    <row r="93" spans="1:10">
      <c r="A93" s="120"/>
      <c r="B93" s="120"/>
      <c r="C93" s="120"/>
      <c r="D93" s="120"/>
      <c r="E93" s="120"/>
      <c r="F93" s="120"/>
      <c r="G93" s="120"/>
      <c r="H93" s="120"/>
      <c r="I93" s="120"/>
      <c r="J93" s="120"/>
    </row>
    <row r="94" spans="1:10">
      <c r="A94" s="119"/>
      <c r="B94" s="120"/>
      <c r="C94" s="120"/>
      <c r="D94" s="120"/>
      <c r="E94" s="120"/>
      <c r="F94" s="120"/>
      <c r="G94" s="120"/>
      <c r="H94" s="120"/>
      <c r="I94" s="120"/>
      <c r="J94" s="120"/>
    </row>
    <row r="95" spans="1:10">
      <c r="A95" s="119"/>
      <c r="B95" s="120"/>
      <c r="C95" s="120"/>
      <c r="D95" s="120"/>
      <c r="E95" s="120"/>
      <c r="F95" s="120"/>
      <c r="G95" s="120"/>
      <c r="H95" s="120"/>
      <c r="I95" s="120"/>
      <c r="J95" s="120"/>
    </row>
    <row r="96" spans="1:10">
      <c r="A96" s="119"/>
      <c r="B96" s="120"/>
      <c r="C96" s="120"/>
      <c r="D96" s="120"/>
      <c r="E96" s="120"/>
      <c r="F96" s="120"/>
      <c r="G96" s="120"/>
      <c r="H96" s="120"/>
      <c r="I96" s="120"/>
      <c r="J96" s="120"/>
    </row>
    <row r="97" spans="1:10">
      <c r="A97" s="119"/>
      <c r="B97" s="120"/>
      <c r="C97" s="120"/>
      <c r="D97" s="120"/>
      <c r="E97" s="120"/>
      <c r="F97" s="120"/>
      <c r="G97" s="120"/>
      <c r="H97" s="120"/>
      <c r="I97" s="120"/>
      <c r="J97" s="120"/>
    </row>
    <row r="98" spans="1:10">
      <c r="A98" s="119"/>
      <c r="B98" s="120"/>
      <c r="C98" s="120"/>
      <c r="D98" s="120"/>
      <c r="E98" s="120"/>
      <c r="F98" s="120"/>
      <c r="G98" s="120"/>
      <c r="H98" s="120"/>
      <c r="I98" s="120"/>
      <c r="J98" s="120"/>
    </row>
    <row r="99" spans="1:10">
      <c r="A99" s="119"/>
      <c r="B99" s="120"/>
      <c r="C99" s="120"/>
      <c r="D99" s="120"/>
      <c r="E99" s="120"/>
      <c r="F99" s="120"/>
      <c r="G99" s="120"/>
      <c r="H99" s="120"/>
      <c r="I99" s="120"/>
      <c r="J99" s="120"/>
    </row>
    <row r="100" spans="1:10">
      <c r="A100" s="119"/>
      <c r="B100" s="120"/>
      <c r="C100" s="120"/>
      <c r="D100" s="120"/>
      <c r="E100" s="120"/>
      <c r="F100" s="120"/>
      <c r="G100" s="120"/>
      <c r="H100" s="120"/>
      <c r="I100" s="120"/>
      <c r="J100" s="120"/>
    </row>
    <row r="101" spans="1:10">
      <c r="A101" s="119"/>
      <c r="B101" s="120"/>
      <c r="C101" s="120"/>
      <c r="D101" s="120"/>
      <c r="E101" s="120"/>
      <c r="F101" s="120"/>
      <c r="G101" s="120"/>
      <c r="H101" s="120"/>
      <c r="I101" s="120"/>
      <c r="J101" s="120"/>
    </row>
    <row r="102" spans="1:10">
      <c r="A102" s="119"/>
      <c r="B102" s="120"/>
      <c r="C102" s="120"/>
      <c r="D102" s="120"/>
      <c r="E102" s="120"/>
      <c r="F102" s="120"/>
      <c r="G102" s="120"/>
      <c r="H102" s="120"/>
      <c r="I102" s="120"/>
      <c r="J102" s="120"/>
    </row>
    <row r="103" spans="1:10">
      <c r="A103" s="119"/>
      <c r="B103" s="120"/>
      <c r="C103" s="120"/>
      <c r="D103" s="120"/>
      <c r="E103" s="120"/>
      <c r="F103" s="120"/>
      <c r="G103" s="120"/>
      <c r="H103" s="120"/>
      <c r="I103" s="120"/>
      <c r="J103" s="120"/>
    </row>
    <row r="104" spans="1:10">
      <c r="A104" s="119"/>
      <c r="B104" s="120"/>
      <c r="C104" s="120"/>
      <c r="D104" s="120"/>
      <c r="E104" s="120"/>
      <c r="F104" s="120"/>
      <c r="G104" s="120"/>
      <c r="H104" s="120"/>
      <c r="I104" s="120"/>
      <c r="J104" s="120"/>
    </row>
    <row r="105" spans="1:10">
      <c r="A105" s="119"/>
      <c r="B105" s="120"/>
      <c r="C105" s="120"/>
      <c r="D105" s="120"/>
      <c r="E105" s="120"/>
      <c r="F105" s="120"/>
      <c r="G105" s="120"/>
      <c r="H105" s="120"/>
      <c r="I105" s="120"/>
      <c r="J105" s="120"/>
    </row>
    <row r="106" spans="1:10">
      <c r="A106" s="119"/>
      <c r="B106" s="120"/>
      <c r="C106" s="120"/>
      <c r="D106" s="120"/>
      <c r="E106" s="120"/>
      <c r="F106" s="120"/>
      <c r="G106" s="120"/>
      <c r="H106" s="120"/>
      <c r="I106" s="120"/>
      <c r="J106" s="120"/>
    </row>
    <row r="107" spans="1:10">
      <c r="A107" s="119"/>
      <c r="B107" s="107"/>
      <c r="C107" s="107"/>
      <c r="D107" s="107"/>
      <c r="E107" s="107"/>
      <c r="F107" s="107"/>
      <c r="G107" s="107"/>
      <c r="H107" s="107"/>
      <c r="I107" s="107"/>
      <c r="J107" s="107"/>
    </row>
    <row r="108" spans="1:10">
      <c r="A108" s="119"/>
      <c r="B108" s="107"/>
      <c r="C108" s="107"/>
      <c r="D108" s="107"/>
      <c r="E108" s="107"/>
      <c r="F108" s="107"/>
      <c r="G108" s="107"/>
      <c r="H108" s="107"/>
      <c r="I108" s="107"/>
      <c r="J108" s="107"/>
    </row>
    <row r="109" spans="1:10">
      <c r="A109" s="119"/>
      <c r="B109" s="107"/>
      <c r="C109" s="107"/>
      <c r="D109" s="107"/>
      <c r="E109" s="107"/>
      <c r="F109" s="107"/>
      <c r="G109" s="107"/>
      <c r="H109" s="107"/>
      <c r="I109" s="107"/>
      <c r="J109" s="107"/>
    </row>
    <row r="110" spans="1:10">
      <c r="A110" s="119"/>
      <c r="B110" s="107"/>
      <c r="C110" s="107"/>
      <c r="D110" s="107"/>
      <c r="E110" s="107"/>
      <c r="F110" s="107"/>
      <c r="G110" s="107"/>
      <c r="H110" s="107"/>
      <c r="I110" s="107"/>
      <c r="J110" s="107"/>
    </row>
    <row r="111" spans="1:10">
      <c r="A111" s="119"/>
      <c r="B111" s="107"/>
      <c r="C111" s="107"/>
      <c r="D111" s="107"/>
      <c r="E111" s="107"/>
      <c r="F111" s="107"/>
      <c r="G111" s="107"/>
      <c r="H111" s="107"/>
      <c r="I111" s="107"/>
      <c r="J111" s="107"/>
    </row>
    <row r="112" spans="1:10">
      <c r="A112" s="119"/>
      <c r="B112" s="107"/>
      <c r="C112" s="107"/>
      <c r="D112" s="107"/>
      <c r="E112" s="107"/>
      <c r="F112" s="107"/>
      <c r="G112" s="107"/>
      <c r="H112" s="107"/>
      <c r="I112" s="107"/>
      <c r="J112" s="107"/>
    </row>
    <row r="113" spans="1:10">
      <c r="A113" s="119"/>
      <c r="B113" s="120"/>
      <c r="C113" s="120"/>
      <c r="D113" s="120"/>
      <c r="E113" s="120"/>
      <c r="F113" s="120"/>
      <c r="G113" s="120"/>
      <c r="H113" s="120"/>
      <c r="I113" s="120"/>
      <c r="J113" s="120"/>
    </row>
    <row r="114" spans="1:10">
      <c r="A114" s="119"/>
      <c r="B114" s="107"/>
      <c r="C114" s="107"/>
      <c r="D114" s="107"/>
      <c r="E114" s="107"/>
      <c r="F114" s="107"/>
      <c r="G114" s="107"/>
      <c r="H114" s="107"/>
      <c r="I114" s="107"/>
      <c r="J114" s="107"/>
    </row>
    <row r="115" spans="1:10">
      <c r="A115" s="119"/>
      <c r="B115" s="107"/>
      <c r="C115" s="107"/>
      <c r="D115" s="107"/>
      <c r="E115" s="107"/>
      <c r="F115" s="107"/>
      <c r="G115" s="107"/>
      <c r="H115" s="107"/>
      <c r="I115" s="107"/>
      <c r="J115" s="107"/>
    </row>
    <row r="116" spans="1:10">
      <c r="A116" s="119"/>
      <c r="B116" s="107"/>
      <c r="C116" s="107"/>
      <c r="D116" s="107"/>
      <c r="E116" s="107"/>
      <c r="F116" s="107"/>
      <c r="G116" s="107"/>
      <c r="H116" s="107"/>
      <c r="I116" s="107"/>
      <c r="J116" s="107"/>
    </row>
    <row r="117" spans="1:10">
      <c r="A117" s="119"/>
      <c r="B117" s="107"/>
      <c r="C117" s="107"/>
      <c r="D117" s="107"/>
      <c r="E117" s="107"/>
      <c r="F117" s="107"/>
      <c r="G117" s="107"/>
      <c r="H117" s="107"/>
      <c r="I117" s="107"/>
      <c r="J117" s="107"/>
    </row>
    <row r="118" spans="1:10">
      <c r="A118" s="119"/>
      <c r="B118" s="107"/>
      <c r="C118" s="107"/>
      <c r="D118" s="107"/>
      <c r="E118" s="107"/>
      <c r="F118" s="107"/>
      <c r="G118" s="107"/>
      <c r="H118" s="107"/>
      <c r="I118" s="107"/>
      <c r="J118" s="107"/>
    </row>
    <row r="119" spans="1:10">
      <c r="A119" s="119"/>
      <c r="B119" s="107"/>
      <c r="C119" s="107"/>
      <c r="D119" s="107"/>
      <c r="E119" s="107"/>
      <c r="F119" s="107"/>
      <c r="G119" s="107"/>
      <c r="H119" s="107"/>
      <c r="I119" s="107"/>
      <c r="J119" s="107"/>
    </row>
    <row r="120" spans="1:10">
      <c r="A120" s="119"/>
      <c r="B120" s="107"/>
      <c r="C120" s="107"/>
      <c r="D120" s="107"/>
      <c r="E120" s="107"/>
      <c r="F120" s="107"/>
      <c r="G120" s="107"/>
      <c r="H120" s="107"/>
      <c r="I120" s="107"/>
      <c r="J120" s="107"/>
    </row>
    <row r="121" spans="1:10">
      <c r="A121" s="119"/>
      <c r="B121" s="107"/>
      <c r="C121" s="107"/>
      <c r="D121" s="107"/>
      <c r="E121" s="107"/>
      <c r="F121" s="107"/>
      <c r="G121" s="107"/>
      <c r="H121" s="107"/>
      <c r="I121" s="107"/>
      <c r="J121" s="107"/>
    </row>
    <row r="122" spans="1:10">
      <c r="A122" s="119"/>
      <c r="B122" s="107"/>
      <c r="C122" s="107"/>
      <c r="D122" s="107"/>
      <c r="E122" s="107"/>
      <c r="F122" s="107"/>
      <c r="G122" s="107"/>
      <c r="H122" s="107"/>
      <c r="I122" s="107"/>
      <c r="J122" s="107"/>
    </row>
    <row r="123" spans="1:10">
      <c r="A123" s="119"/>
      <c r="B123" s="107"/>
      <c r="C123" s="107"/>
      <c r="D123" s="107"/>
      <c r="E123" s="107"/>
      <c r="F123" s="107"/>
      <c r="G123" s="107"/>
      <c r="H123" s="107"/>
      <c r="I123" s="107"/>
      <c r="J123" s="107"/>
    </row>
    <row r="124" spans="1:10">
      <c r="A124" s="119"/>
      <c r="B124" s="120"/>
      <c r="C124" s="120"/>
      <c r="D124" s="120"/>
      <c r="E124" s="120"/>
      <c r="F124" s="120"/>
      <c r="G124" s="120"/>
      <c r="H124" s="120"/>
      <c r="I124" s="120"/>
      <c r="J124" s="120"/>
    </row>
    <row r="125" spans="1:10">
      <c r="A125" s="119"/>
      <c r="B125" s="120"/>
      <c r="C125" s="120"/>
      <c r="D125" s="120"/>
      <c r="E125" s="120"/>
      <c r="F125" s="120"/>
      <c r="G125" s="120"/>
      <c r="H125" s="120"/>
      <c r="I125" s="120"/>
      <c r="J125" s="120"/>
    </row>
    <row r="126" spans="1:10">
      <c r="A126" s="119"/>
      <c r="B126" s="120"/>
      <c r="C126" s="120"/>
      <c r="D126" s="120"/>
      <c r="E126" s="120"/>
      <c r="F126" s="120"/>
      <c r="G126" s="120"/>
      <c r="H126" s="120"/>
      <c r="I126" s="120"/>
      <c r="J126" s="120"/>
    </row>
    <row r="127" spans="1:10">
      <c r="A127" s="119"/>
      <c r="B127" s="120"/>
      <c r="C127" s="120"/>
      <c r="D127" s="120"/>
      <c r="E127" s="120"/>
      <c r="F127" s="120"/>
      <c r="G127" s="120"/>
      <c r="H127" s="120"/>
      <c r="I127" s="120"/>
      <c r="J127" s="120"/>
    </row>
    <row r="128" spans="1:10">
      <c r="A128" s="119"/>
      <c r="B128" s="107"/>
      <c r="C128" s="107"/>
      <c r="D128" s="107"/>
      <c r="E128" s="107"/>
      <c r="F128" s="107"/>
      <c r="G128" s="107"/>
      <c r="H128" s="107"/>
      <c r="I128" s="107"/>
      <c r="J128" s="107"/>
    </row>
    <row r="129" spans="1:10">
      <c r="A129" s="119"/>
      <c r="B129" s="120"/>
      <c r="C129" s="120"/>
      <c r="D129" s="120"/>
      <c r="E129" s="120"/>
      <c r="F129" s="120"/>
      <c r="G129" s="120"/>
      <c r="H129" s="120"/>
      <c r="I129" s="120"/>
      <c r="J129" s="120"/>
    </row>
    <row r="130" spans="1:10">
      <c r="A130" s="119"/>
      <c r="B130" s="120"/>
      <c r="C130" s="120"/>
      <c r="D130" s="120"/>
      <c r="E130" s="120"/>
      <c r="F130" s="120"/>
      <c r="G130" s="120"/>
      <c r="H130" s="120"/>
      <c r="I130" s="120"/>
      <c r="J130" s="120"/>
    </row>
    <row r="131" spans="1:10">
      <c r="A131" s="119"/>
      <c r="B131" s="107"/>
      <c r="C131" s="107"/>
      <c r="D131" s="107"/>
      <c r="E131" s="107"/>
      <c r="F131" s="107"/>
      <c r="G131" s="107"/>
      <c r="H131" s="107"/>
      <c r="I131" s="107"/>
      <c r="J131" s="107"/>
    </row>
    <row r="132" spans="1:10">
      <c r="A132" s="119"/>
      <c r="B132" s="107"/>
      <c r="C132" s="107"/>
      <c r="D132" s="107"/>
      <c r="E132" s="107"/>
      <c r="F132" s="107"/>
      <c r="G132" s="107"/>
      <c r="H132" s="107"/>
      <c r="I132" s="107"/>
      <c r="J132" s="107"/>
    </row>
    <row r="133" spans="1:10">
      <c r="A133" s="119"/>
      <c r="B133" s="107"/>
      <c r="C133" s="107"/>
      <c r="D133" s="107"/>
      <c r="E133" s="107"/>
      <c r="F133" s="107"/>
      <c r="G133" s="107"/>
      <c r="H133" s="107"/>
      <c r="I133" s="107"/>
      <c r="J133" s="107"/>
    </row>
    <row r="134" spans="1:10">
      <c r="A134" s="119"/>
      <c r="B134" s="107"/>
      <c r="C134" s="107"/>
      <c r="D134" s="107"/>
      <c r="E134" s="107"/>
      <c r="F134" s="107"/>
      <c r="G134" s="107"/>
      <c r="H134" s="107"/>
      <c r="I134" s="107"/>
      <c r="J134" s="107"/>
    </row>
    <row r="135" spans="1:10">
      <c r="A135" s="119"/>
      <c r="B135" s="107"/>
      <c r="C135" s="107"/>
      <c r="D135" s="107"/>
      <c r="E135" s="107"/>
      <c r="F135" s="107"/>
      <c r="G135" s="107"/>
      <c r="H135" s="107"/>
      <c r="I135" s="107"/>
      <c r="J135" s="107"/>
    </row>
    <row r="136" spans="1:10">
      <c r="A136" s="119"/>
      <c r="B136" s="107"/>
      <c r="C136" s="107"/>
      <c r="D136" s="107"/>
      <c r="E136" s="107"/>
      <c r="F136" s="107"/>
      <c r="G136" s="107"/>
      <c r="H136" s="107"/>
      <c r="I136" s="107"/>
      <c r="J136" s="107"/>
    </row>
    <row r="137" spans="1:10">
      <c r="A137" s="119"/>
      <c r="B137" s="107"/>
      <c r="C137" s="107"/>
      <c r="D137" s="107"/>
      <c r="E137" s="107"/>
      <c r="F137" s="107"/>
      <c r="G137" s="107"/>
      <c r="H137" s="107"/>
      <c r="I137" s="107"/>
      <c r="J137" s="107"/>
    </row>
    <row r="138" spans="1:10">
      <c r="A138" s="119"/>
      <c r="B138" s="107"/>
      <c r="C138" s="107"/>
      <c r="D138" s="107"/>
      <c r="E138" s="107"/>
      <c r="F138" s="107"/>
      <c r="G138" s="107"/>
      <c r="H138" s="107"/>
      <c r="I138" s="107"/>
      <c r="J138" s="107"/>
    </row>
    <row r="139" spans="1:10">
      <c r="A139" s="119"/>
      <c r="B139" s="107"/>
      <c r="C139" s="107"/>
      <c r="D139" s="107"/>
      <c r="E139" s="107"/>
      <c r="F139" s="107"/>
      <c r="G139" s="107"/>
      <c r="H139" s="107"/>
      <c r="I139" s="107"/>
      <c r="J139" s="107"/>
    </row>
    <row r="140" spans="1:10">
      <c r="A140" s="119"/>
      <c r="B140" s="107"/>
      <c r="C140" s="107"/>
      <c r="D140" s="107"/>
      <c r="E140" s="107"/>
      <c r="F140" s="107"/>
      <c r="G140" s="107"/>
      <c r="H140" s="107"/>
      <c r="I140" s="107"/>
      <c r="J140" s="107"/>
    </row>
    <row r="141" spans="1:10">
      <c r="A141" s="119"/>
      <c r="B141" s="107"/>
      <c r="C141" s="107"/>
      <c r="D141" s="107"/>
      <c r="E141" s="107"/>
      <c r="F141" s="107"/>
      <c r="G141" s="107"/>
      <c r="H141" s="107"/>
      <c r="I141" s="107"/>
      <c r="J141" s="107"/>
    </row>
    <row r="142" spans="1:10">
      <c r="A142" s="119"/>
      <c r="B142" s="107"/>
      <c r="C142" s="107"/>
      <c r="D142" s="107"/>
      <c r="E142" s="107"/>
      <c r="F142" s="107"/>
      <c r="G142" s="107"/>
      <c r="H142" s="107"/>
      <c r="I142" s="107"/>
      <c r="J142" s="107"/>
    </row>
    <row r="143" spans="1:10">
      <c r="A143" s="119"/>
      <c r="B143" s="107"/>
      <c r="C143" s="107"/>
      <c r="D143" s="107"/>
      <c r="E143" s="107"/>
      <c r="F143" s="107"/>
      <c r="G143" s="107"/>
      <c r="H143" s="107"/>
      <c r="I143" s="107"/>
      <c r="J143" s="107"/>
    </row>
    <row r="144" spans="1:10">
      <c r="A144" s="119"/>
      <c r="B144" s="107"/>
      <c r="C144" s="107"/>
      <c r="D144" s="107"/>
      <c r="E144" s="107"/>
      <c r="F144" s="107"/>
      <c r="G144" s="107"/>
      <c r="H144" s="107"/>
      <c r="I144" s="107"/>
      <c r="J144" s="107"/>
    </row>
    <row r="145" spans="1:10">
      <c r="A145" s="119"/>
      <c r="B145" s="107"/>
      <c r="C145" s="107"/>
      <c r="D145" s="107"/>
      <c r="E145" s="107"/>
      <c r="F145" s="107"/>
      <c r="G145" s="107"/>
      <c r="H145" s="107"/>
      <c r="I145" s="107"/>
      <c r="J145" s="107"/>
    </row>
    <row r="146" spans="1:10">
      <c r="A146" s="119"/>
      <c r="B146" s="107"/>
      <c r="C146" s="107"/>
      <c r="D146" s="107"/>
      <c r="E146" s="107"/>
      <c r="F146" s="107"/>
      <c r="G146" s="107"/>
      <c r="H146" s="107"/>
      <c r="I146" s="107"/>
      <c r="J146" s="107"/>
    </row>
    <row r="147" spans="1:10">
      <c r="A147" s="119"/>
      <c r="B147" s="107"/>
      <c r="C147" s="107"/>
      <c r="D147" s="107"/>
      <c r="E147" s="107"/>
      <c r="F147" s="107"/>
      <c r="G147" s="107"/>
      <c r="H147" s="107"/>
      <c r="I147" s="107"/>
      <c r="J147" s="107"/>
    </row>
    <row r="148" spans="1:10">
      <c r="A148" s="119"/>
      <c r="B148" s="120"/>
      <c r="C148" s="120"/>
      <c r="D148" s="120"/>
      <c r="E148" s="120"/>
      <c r="F148" s="120"/>
      <c r="G148" s="120"/>
      <c r="H148" s="120"/>
      <c r="I148" s="120"/>
      <c r="J148" s="120"/>
    </row>
    <row r="149" spans="1:10">
      <c r="A149" s="119"/>
      <c r="B149" s="120"/>
      <c r="C149" s="120"/>
      <c r="D149" s="120"/>
      <c r="E149" s="120"/>
      <c r="F149" s="120"/>
      <c r="G149" s="120"/>
      <c r="H149" s="120"/>
      <c r="I149" s="120"/>
      <c r="J149" s="120"/>
    </row>
    <row r="150" spans="1:10">
      <c r="A150" s="119"/>
      <c r="B150" s="120"/>
      <c r="C150" s="120"/>
      <c r="D150" s="120"/>
      <c r="E150" s="120"/>
      <c r="F150" s="120"/>
      <c r="G150" s="120"/>
      <c r="H150" s="120"/>
      <c r="I150" s="120"/>
      <c r="J150" s="120"/>
    </row>
    <row r="151" spans="1:10">
      <c r="A151" s="119"/>
      <c r="B151" s="120"/>
      <c r="C151" s="120"/>
      <c r="D151" s="120"/>
      <c r="E151" s="120"/>
      <c r="F151" s="120"/>
      <c r="G151" s="120"/>
      <c r="H151" s="120"/>
      <c r="I151" s="120"/>
      <c r="J151" s="120"/>
    </row>
    <row r="152" spans="1:10">
      <c r="A152" s="119"/>
      <c r="B152" s="107"/>
      <c r="C152" s="107"/>
      <c r="D152" s="107"/>
      <c r="E152" s="107"/>
      <c r="F152" s="107"/>
      <c r="G152" s="107"/>
      <c r="H152" s="107"/>
      <c r="I152" s="107"/>
      <c r="J152" s="107"/>
    </row>
    <row r="153" spans="1:10">
      <c r="A153" s="119"/>
      <c r="B153" s="120"/>
      <c r="C153" s="120"/>
      <c r="D153" s="120"/>
      <c r="E153" s="120"/>
      <c r="F153" s="120"/>
      <c r="G153" s="120"/>
      <c r="H153" s="120"/>
      <c r="I153" s="120"/>
      <c r="J153" s="120"/>
    </row>
    <row r="154" spans="1:10">
      <c r="A154" s="119"/>
      <c r="B154" s="120"/>
      <c r="C154" s="120"/>
      <c r="D154" s="120"/>
      <c r="E154" s="120"/>
      <c r="F154" s="120"/>
      <c r="G154" s="120"/>
      <c r="H154" s="120"/>
      <c r="I154" s="120"/>
      <c r="J154" s="120"/>
    </row>
    <row r="155" spans="1:10">
      <c r="A155" s="120"/>
      <c r="B155" s="120"/>
      <c r="C155" s="120"/>
      <c r="D155" s="120"/>
      <c r="E155" s="120"/>
      <c r="F155" s="120"/>
      <c r="G155" s="120"/>
      <c r="H155" s="120"/>
      <c r="I155" s="120"/>
      <c r="J155" s="120"/>
    </row>
    <row r="156" spans="1:10">
      <c r="A156" s="120"/>
      <c r="B156" s="120"/>
      <c r="C156" s="120"/>
      <c r="D156" s="120"/>
      <c r="E156" s="120"/>
      <c r="F156" s="120"/>
      <c r="G156" s="120"/>
      <c r="H156" s="120"/>
      <c r="I156" s="120"/>
      <c r="J156" s="120"/>
    </row>
    <row r="157" spans="1:10">
      <c r="A157" s="120"/>
      <c r="B157" s="120"/>
      <c r="C157" s="120"/>
      <c r="D157" s="120"/>
      <c r="E157" s="120"/>
      <c r="F157" s="120"/>
      <c r="G157" s="120"/>
      <c r="H157" s="120"/>
      <c r="I157" s="120"/>
      <c r="J157" s="120"/>
    </row>
    <row r="158" spans="1:10">
      <c r="A158" s="120"/>
      <c r="B158" s="120"/>
      <c r="C158" s="120"/>
      <c r="D158" s="120"/>
      <c r="E158" s="120"/>
      <c r="F158" s="120"/>
      <c r="G158" s="120"/>
      <c r="H158" s="120"/>
      <c r="I158" s="120"/>
      <c r="J158" s="120"/>
    </row>
    <row r="159" spans="1:10">
      <c r="A159" s="119"/>
      <c r="B159" s="120"/>
      <c r="C159" s="120"/>
      <c r="D159" s="120"/>
      <c r="E159" s="120"/>
      <c r="F159" s="120"/>
      <c r="G159" s="120"/>
      <c r="H159" s="120"/>
      <c r="I159" s="120"/>
      <c r="J159" s="120"/>
    </row>
    <row r="160" spans="1:10">
      <c r="A160" s="119"/>
      <c r="B160" s="120"/>
      <c r="C160" s="120"/>
      <c r="D160" s="120"/>
      <c r="E160" s="120"/>
      <c r="F160" s="120"/>
      <c r="G160" s="120"/>
      <c r="H160" s="120"/>
      <c r="I160" s="120"/>
      <c r="J160" s="120"/>
    </row>
    <row r="161" spans="1:10">
      <c r="A161" s="119"/>
      <c r="B161" s="120"/>
      <c r="C161" s="120"/>
      <c r="D161" s="120"/>
      <c r="E161" s="120"/>
      <c r="F161" s="120"/>
      <c r="G161" s="120"/>
      <c r="H161" s="120"/>
      <c r="I161" s="120"/>
      <c r="J161" s="120"/>
    </row>
    <row r="162" spans="1:10">
      <c r="A162" s="119"/>
      <c r="B162" s="120"/>
      <c r="C162" s="120"/>
      <c r="D162" s="120"/>
      <c r="E162" s="120"/>
      <c r="F162" s="120"/>
      <c r="G162" s="120"/>
      <c r="H162" s="120"/>
      <c r="I162" s="120"/>
      <c r="J162" s="120"/>
    </row>
    <row r="163" spans="1:10">
      <c r="A163" s="119"/>
      <c r="B163" s="120"/>
      <c r="C163" s="120"/>
      <c r="D163" s="120"/>
      <c r="E163" s="120"/>
      <c r="F163" s="120"/>
      <c r="G163" s="120"/>
      <c r="H163" s="120"/>
      <c r="I163" s="120"/>
      <c r="J163" s="120"/>
    </row>
    <row r="164" spans="1:10">
      <c r="A164" s="119"/>
      <c r="B164" s="120"/>
      <c r="C164" s="120"/>
      <c r="D164" s="120"/>
      <c r="E164" s="120"/>
      <c r="F164" s="120"/>
      <c r="G164" s="120"/>
      <c r="H164" s="120"/>
      <c r="I164" s="120"/>
      <c r="J164" s="120"/>
    </row>
    <row r="165" spans="1:10">
      <c r="A165" s="119"/>
      <c r="B165" s="120"/>
      <c r="C165" s="120"/>
      <c r="D165" s="120"/>
      <c r="E165" s="120"/>
      <c r="F165" s="120"/>
      <c r="G165" s="120"/>
      <c r="H165" s="120"/>
      <c r="I165" s="120"/>
      <c r="J165" s="120"/>
    </row>
    <row r="166" spans="1:10">
      <c r="A166" s="119"/>
      <c r="B166" s="120"/>
      <c r="C166" s="120"/>
      <c r="D166" s="120"/>
      <c r="E166" s="120"/>
      <c r="F166" s="120"/>
      <c r="G166" s="120"/>
      <c r="H166" s="120"/>
      <c r="I166" s="120"/>
      <c r="J166" s="120"/>
    </row>
    <row r="167" spans="1:10">
      <c r="A167" s="119"/>
      <c r="B167" s="120"/>
      <c r="C167" s="120"/>
      <c r="D167" s="120"/>
      <c r="E167" s="120"/>
      <c r="F167" s="120"/>
      <c r="G167" s="120"/>
      <c r="H167" s="120"/>
      <c r="I167" s="120"/>
      <c r="J167" s="120"/>
    </row>
    <row r="168" spans="1:10">
      <c r="A168" s="119"/>
      <c r="B168" s="120"/>
      <c r="C168" s="120"/>
      <c r="D168" s="120"/>
      <c r="E168" s="120"/>
      <c r="F168" s="120"/>
      <c r="G168" s="120"/>
      <c r="H168" s="120"/>
      <c r="I168" s="120"/>
      <c r="J168" s="120"/>
    </row>
    <row r="169" spans="1:10">
      <c r="A169" s="120"/>
      <c r="B169" s="120"/>
      <c r="C169" s="120"/>
      <c r="D169" s="120"/>
      <c r="E169" s="120"/>
      <c r="F169" s="120"/>
      <c r="G169" s="120"/>
      <c r="H169" s="120"/>
      <c r="I169" s="120"/>
      <c r="J169" s="120"/>
    </row>
    <row r="170" spans="1:10">
      <c r="A170" s="120"/>
      <c r="B170" s="120"/>
      <c r="C170" s="120"/>
      <c r="D170" s="120"/>
      <c r="E170" s="120"/>
      <c r="F170" s="120"/>
      <c r="G170" s="120"/>
      <c r="H170" s="120"/>
      <c r="I170" s="120"/>
      <c r="J170" s="120"/>
    </row>
  </sheetData>
  <mergeCells count="10">
    <mergeCell ref="A1:J1"/>
    <mergeCell ref="A2:A3"/>
    <mergeCell ref="B2:B3"/>
    <mergeCell ref="C2:C3"/>
    <mergeCell ref="D2:D3"/>
    <mergeCell ref="E2:E3"/>
    <mergeCell ref="F2:F3"/>
    <mergeCell ref="G2:G3"/>
    <mergeCell ref="H2:H3"/>
    <mergeCell ref="J2:J3"/>
  </mergeCells>
  <dataValidations count="1">
    <dataValidation type="list" allowBlank="1" showInputMessage="1" showErrorMessage="1" sqref="G5:G15" xr:uid="{E27049B6-5D55-4696-AB01-6E383E00ED75}">
      <formula1>$K$1:$K$3</formula1>
    </dataValidation>
  </dataValidations>
  <printOptions horizontalCentered="1"/>
  <pageMargins left="0.5" right="0.5" top="0.9" bottom="0.75" header="0.3" footer="0.3"/>
  <pageSetup paperSize="5" scale="77" fitToHeight="0" orientation="landscape" horizontalDpi="4294967293" r:id="rId1"/>
  <headerFooter>
    <oddHeader>&amp;C&amp;"Arial,Bold"&amp;14CTRMA
&amp;"Arial,Regular"&amp;11 Functional and Technical Requirements</oddHeader>
    <oddFooter>&amp;L&amp;"Arial,Regular"&amp;10Attachment B&amp;C&amp;"Arial,Regular"&amp;10Page &amp;P of &amp;N&amp;R&amp;"Arial,Regular"&amp;10Last Updated: May 6, 2026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E7C53-C232-49B5-A87B-C22FAAA8395D}">
  <sheetPr>
    <tabColor theme="2"/>
    <pageSetUpPr fitToPage="1"/>
  </sheetPr>
  <dimension ref="A1:H89"/>
  <sheetViews>
    <sheetView tabSelected="1" topLeftCell="A20" zoomScaleNormal="100" workbookViewId="0">
      <selection activeCell="B37" sqref="B37"/>
    </sheetView>
  </sheetViews>
  <sheetFormatPr defaultColWidth="10.7109375" defaultRowHeight="15" customHeight="1"/>
  <cols>
    <col min="1" max="1" width="11.140625" customWidth="1"/>
    <col min="2" max="2" width="95.42578125" style="45" customWidth="1"/>
    <col min="3" max="4" width="13.42578125" customWidth="1"/>
    <col min="5" max="5" width="41.7109375" customWidth="1"/>
    <col min="6" max="6" width="51.140625" customWidth="1"/>
  </cols>
  <sheetData>
    <row r="1" spans="1:5">
      <c r="A1" s="178" t="s">
        <v>21</v>
      </c>
      <c r="B1" s="178" t="s">
        <v>22</v>
      </c>
      <c r="C1" s="314" t="s">
        <v>23</v>
      </c>
      <c r="D1" s="314"/>
      <c r="E1" s="314"/>
    </row>
    <row r="2" spans="1:5" ht="54.75" customHeight="1">
      <c r="A2" s="181" t="s">
        <v>24</v>
      </c>
      <c r="B2" s="184" t="s">
        <v>38</v>
      </c>
      <c r="C2" s="315" t="s">
        <v>26</v>
      </c>
      <c r="D2" s="315"/>
      <c r="E2" s="315"/>
    </row>
    <row r="3" spans="1:5" ht="30.75" customHeight="1">
      <c r="A3" s="181" t="s">
        <v>27</v>
      </c>
      <c r="B3" s="184" t="s">
        <v>39</v>
      </c>
      <c r="C3" s="315" t="s">
        <v>29</v>
      </c>
      <c r="D3" s="315"/>
      <c r="E3" s="315"/>
    </row>
    <row r="4" spans="1:5" ht="40.5" customHeight="1">
      <c r="A4" s="181" t="s">
        <v>30</v>
      </c>
      <c r="B4" s="185" t="s">
        <v>1169</v>
      </c>
      <c r="C4" s="315" t="s">
        <v>31</v>
      </c>
      <c r="D4" s="315"/>
      <c r="E4" s="315"/>
    </row>
    <row r="5" spans="1:5" ht="57.75" customHeight="1">
      <c r="A5" s="181" t="s">
        <v>32</v>
      </c>
      <c r="B5" s="185" t="s">
        <v>33</v>
      </c>
      <c r="C5" s="315" t="s">
        <v>34</v>
      </c>
      <c r="D5" s="315"/>
      <c r="E5" s="315"/>
    </row>
    <row r="6" spans="1:5" ht="30.75" customHeight="1">
      <c r="A6" s="181" t="s">
        <v>35</v>
      </c>
      <c r="B6" s="185" t="s">
        <v>36</v>
      </c>
      <c r="C6" s="315" t="s">
        <v>37</v>
      </c>
      <c r="D6" s="315"/>
      <c r="E6" s="315"/>
    </row>
    <row r="7" spans="1:5" ht="15.75">
      <c r="A7" s="311" t="s">
        <v>40</v>
      </c>
      <c r="B7" s="312"/>
      <c r="C7" s="312"/>
      <c r="D7" s="312"/>
      <c r="E7" s="313"/>
    </row>
    <row r="8" spans="1:5">
      <c r="A8" s="1" t="s">
        <v>127</v>
      </c>
      <c r="B8" s="2" t="s">
        <v>41</v>
      </c>
      <c r="C8" s="2" t="s">
        <v>42</v>
      </c>
      <c r="D8" s="2" t="s">
        <v>43</v>
      </c>
      <c r="E8" s="2" t="s">
        <v>44</v>
      </c>
    </row>
    <row r="9" spans="1:5" s="6" customFormat="1">
      <c r="A9" s="3" t="s">
        <v>45</v>
      </c>
      <c r="B9" s="99"/>
      <c r="C9" s="4"/>
      <c r="D9" s="4"/>
      <c r="E9" s="5"/>
    </row>
    <row r="10" spans="1:5" s="6" customFormat="1" ht="25.5">
      <c r="A10" s="7" t="s">
        <v>46</v>
      </c>
      <c r="B10" s="8" t="s">
        <v>47</v>
      </c>
      <c r="C10" s="9" t="s">
        <v>48</v>
      </c>
      <c r="D10" s="9"/>
      <c r="E10" s="8"/>
    </row>
    <row r="11" spans="1:5" s="6" customFormat="1" ht="25.5">
      <c r="A11" s="7" t="str">
        <f t="shared" ref="A11:A49" ca="1" si="0">IF(ISNUMBER(VALUE(RIGHT(INDIRECT(ADDRESS(ROW()-1,COLUMN())),1))),("GT."&amp;RIGHT(INDIRECT(ADDRESS(ROW()-1,COLUMN())),LEN(INDIRECT(ADDRESS(ROW()-1,COLUMN())))-FIND(".",INDIRECT(ADDRESS(ROW()-1,COLUMN()))))+1),("GT."&amp;RIGHT(INDIRECT(ADDRESS(ROW()-2,COLUMN())),LEN(INDIRECT(ADDRESS(ROW()-2,COLUMN())))-FIND(".",INDIRECT(ADDRESS(ROW()-2,COLUMN()))))+1))</f>
        <v>GT.2</v>
      </c>
      <c r="B11" s="8" t="s">
        <v>49</v>
      </c>
      <c r="C11" s="9" t="s">
        <v>48</v>
      </c>
      <c r="D11" s="9"/>
      <c r="E11" s="8"/>
    </row>
    <row r="12" spans="1:5" s="6" customFormat="1" ht="25.5">
      <c r="A12" s="7" t="str">
        <f t="shared" ca="1" si="0"/>
        <v>GT.3</v>
      </c>
      <c r="B12" s="8" t="s">
        <v>50</v>
      </c>
      <c r="C12" s="9" t="s">
        <v>48</v>
      </c>
      <c r="D12" s="9"/>
      <c r="E12" s="8"/>
    </row>
    <row r="13" spans="1:5" s="6" customFormat="1" ht="29.25" customHeight="1">
      <c r="A13" s="7" t="str">
        <f t="shared" ca="1" si="0"/>
        <v>GT.4</v>
      </c>
      <c r="B13" s="8" t="s">
        <v>51</v>
      </c>
      <c r="C13" s="9" t="s">
        <v>48</v>
      </c>
      <c r="D13" s="9"/>
      <c r="E13" s="11"/>
    </row>
    <row r="14" spans="1:5" s="6" customFormat="1" ht="25.5">
      <c r="A14" s="7" t="str">
        <f t="shared" ca="1" si="0"/>
        <v>GT.5</v>
      </c>
      <c r="B14" s="8" t="s">
        <v>52</v>
      </c>
      <c r="C14" s="9" t="s">
        <v>48</v>
      </c>
      <c r="D14" s="9"/>
      <c r="E14" s="11"/>
    </row>
    <row r="15" spans="1:5" s="6" customFormat="1" ht="25.5">
      <c r="A15" s="7" t="str">
        <f t="shared" ca="1" si="0"/>
        <v>GT.6</v>
      </c>
      <c r="B15" s="8" t="s">
        <v>53</v>
      </c>
      <c r="C15" s="9" t="s">
        <v>48</v>
      </c>
      <c r="D15" s="9"/>
      <c r="E15" s="11"/>
    </row>
    <row r="16" spans="1:5" s="6" customFormat="1" ht="25.5">
      <c r="A16" s="7" t="str">
        <f t="shared" ca="1" si="0"/>
        <v>GT.7</v>
      </c>
      <c r="B16" s="8" t="s">
        <v>54</v>
      </c>
      <c r="C16" s="9" t="s">
        <v>48</v>
      </c>
      <c r="D16" s="9"/>
      <c r="E16" s="8"/>
    </row>
    <row r="17" spans="1:5" s="6" customFormat="1" ht="41.25" customHeight="1">
      <c r="A17" s="7" t="str">
        <f t="shared" ca="1" si="0"/>
        <v>GT.8</v>
      </c>
      <c r="B17" s="8" t="s">
        <v>55</v>
      </c>
      <c r="C17" s="9" t="s">
        <v>48</v>
      </c>
      <c r="D17" s="9"/>
      <c r="E17" s="12"/>
    </row>
    <row r="18" spans="1:5" s="6" customFormat="1" ht="29.25" customHeight="1">
      <c r="A18" s="7" t="str">
        <f t="shared" ca="1" si="0"/>
        <v>GT.9</v>
      </c>
      <c r="B18" s="8" t="s">
        <v>56</v>
      </c>
      <c r="C18" s="9" t="s">
        <v>48</v>
      </c>
      <c r="D18" s="9"/>
      <c r="E18" s="8"/>
    </row>
    <row r="19" spans="1:5" s="6" customFormat="1" ht="25.5">
      <c r="A19" s="7" t="str">
        <f t="shared" ca="1" si="0"/>
        <v>GT.10</v>
      </c>
      <c r="B19" s="8" t="s">
        <v>57</v>
      </c>
      <c r="C19" s="9" t="s">
        <v>48</v>
      </c>
      <c r="D19" s="9"/>
      <c r="E19" s="8"/>
    </row>
    <row r="20" spans="1:5" s="6" customFormat="1" ht="25.5">
      <c r="A20" s="7" t="str">
        <f t="shared" ca="1" si="0"/>
        <v>GT.11</v>
      </c>
      <c r="B20" s="8" t="s">
        <v>58</v>
      </c>
      <c r="C20" s="9" t="s">
        <v>48</v>
      </c>
      <c r="D20" s="9"/>
      <c r="E20" s="12"/>
    </row>
    <row r="21" spans="1:5" s="6" customFormat="1" ht="32.450000000000003" customHeight="1">
      <c r="A21" s="7" t="str">
        <f t="shared" ca="1" si="0"/>
        <v>GT.12</v>
      </c>
      <c r="B21" s="8" t="s">
        <v>59</v>
      </c>
      <c r="C21" s="9" t="s">
        <v>48</v>
      </c>
      <c r="D21" s="9"/>
      <c r="E21" s="186"/>
    </row>
    <row r="22" spans="1:5" s="6" customFormat="1" ht="25.5">
      <c r="A22" s="7" t="str">
        <f t="shared" ca="1" si="0"/>
        <v>GT.13</v>
      </c>
      <c r="B22" s="8" t="s">
        <v>60</v>
      </c>
      <c r="C22" s="9" t="s">
        <v>48</v>
      </c>
      <c r="D22" s="9"/>
      <c r="E22" s="8"/>
    </row>
    <row r="23" spans="1:5" s="6" customFormat="1" ht="25.5">
      <c r="A23" s="7" t="str">
        <f t="shared" ca="1" si="0"/>
        <v>GT.14</v>
      </c>
      <c r="B23" s="8" t="s">
        <v>61</v>
      </c>
      <c r="C23" s="9" t="s">
        <v>48</v>
      </c>
      <c r="D23" s="9"/>
      <c r="E23" s="14"/>
    </row>
    <row r="24" spans="1:5" s="6" customFormat="1" ht="25.5">
      <c r="A24" s="7" t="str">
        <f t="shared" ca="1" si="0"/>
        <v>GT.15</v>
      </c>
      <c r="B24" s="8" t="s">
        <v>62</v>
      </c>
      <c r="C24" s="9" t="s">
        <v>48</v>
      </c>
      <c r="D24" s="9"/>
      <c r="E24" s="8"/>
    </row>
    <row r="25" spans="1:5" s="6" customFormat="1" ht="25.5">
      <c r="A25" s="7" t="str">
        <f t="shared" ca="1" si="0"/>
        <v>GT.16</v>
      </c>
      <c r="B25" s="8" t="s">
        <v>63</v>
      </c>
      <c r="C25" s="9" t="s">
        <v>48</v>
      </c>
      <c r="D25" s="9"/>
      <c r="E25" s="12"/>
    </row>
    <row r="26" spans="1:5" s="6" customFormat="1">
      <c r="A26" s="7" t="str">
        <f t="shared" ca="1" si="0"/>
        <v>GT.17</v>
      </c>
      <c r="B26" s="8" t="s">
        <v>64</v>
      </c>
      <c r="C26" s="9" t="s">
        <v>48</v>
      </c>
      <c r="D26" s="9"/>
      <c r="E26" s="186"/>
    </row>
    <row r="27" spans="1:5" s="6" customFormat="1" ht="25.5">
      <c r="A27" s="7" t="str">
        <f t="shared" ca="1" si="0"/>
        <v>GT.18</v>
      </c>
      <c r="B27" s="8" t="s">
        <v>65</v>
      </c>
      <c r="C27" s="9" t="s">
        <v>48</v>
      </c>
      <c r="D27" s="9"/>
      <c r="E27" s="8"/>
    </row>
    <row r="28" spans="1:5" s="6" customFormat="1" ht="25.5">
      <c r="A28" s="7" t="str">
        <f t="shared" ca="1" si="0"/>
        <v>GT.19</v>
      </c>
      <c r="B28" s="8" t="s">
        <v>66</v>
      </c>
      <c r="C28" s="9" t="s">
        <v>48</v>
      </c>
      <c r="D28" s="9"/>
      <c r="E28" s="14"/>
    </row>
    <row r="29" spans="1:5" s="6" customFormat="1" ht="25.5">
      <c r="A29" s="7" t="str">
        <f t="shared" ca="1" si="0"/>
        <v>GT.20</v>
      </c>
      <c r="B29" s="8" t="s">
        <v>67</v>
      </c>
      <c r="C29" s="9" t="s">
        <v>48</v>
      </c>
      <c r="D29" s="9"/>
      <c r="E29" s="14"/>
    </row>
    <row r="30" spans="1:5" s="6" customFormat="1" ht="25.5">
      <c r="A30" s="7" t="str">
        <f t="shared" ca="1" si="0"/>
        <v>GT.21</v>
      </c>
      <c r="B30" s="8" t="s">
        <v>68</v>
      </c>
      <c r="C30" s="9" t="s">
        <v>48</v>
      </c>
      <c r="D30" s="9"/>
      <c r="E30" s="186"/>
    </row>
    <row r="31" spans="1:5" s="6" customFormat="1" ht="25.5">
      <c r="A31" s="7" t="str">
        <f t="shared" ca="1" si="0"/>
        <v>GT.22</v>
      </c>
      <c r="B31" s="8" t="s">
        <v>69</v>
      </c>
      <c r="C31" s="9" t="s">
        <v>48</v>
      </c>
      <c r="D31" s="9"/>
      <c r="E31" s="186"/>
    </row>
    <row r="32" spans="1:5" s="6" customFormat="1" ht="25.5">
      <c r="A32" s="187" t="str">
        <f t="shared" ca="1" si="0"/>
        <v>GT.23</v>
      </c>
      <c r="B32" s="188" t="s">
        <v>70</v>
      </c>
      <c r="C32" s="189" t="s">
        <v>48</v>
      </c>
      <c r="D32" s="189"/>
      <c r="E32" s="190"/>
    </row>
    <row r="33" spans="1:8" s="6" customFormat="1" ht="25.5">
      <c r="A33" s="191" t="str">
        <f t="shared" ca="1" si="0"/>
        <v>GT.24</v>
      </c>
      <c r="B33" s="192" t="s">
        <v>71</v>
      </c>
      <c r="C33" s="193" t="s">
        <v>48</v>
      </c>
      <c r="D33" s="193"/>
      <c r="E33" s="102"/>
    </row>
    <row r="34" spans="1:8" s="6" customFormat="1" ht="25.5">
      <c r="A34" s="191" t="str">
        <f t="shared" ca="1" si="0"/>
        <v>GT.25</v>
      </c>
      <c r="B34" s="192" t="s">
        <v>72</v>
      </c>
      <c r="C34" s="193" t="s">
        <v>48</v>
      </c>
      <c r="D34" s="193"/>
      <c r="E34" s="102"/>
    </row>
    <row r="35" spans="1:8" s="6" customFormat="1" ht="25.5">
      <c r="A35" s="191" t="str">
        <f t="shared" ca="1" si="0"/>
        <v>GT.26</v>
      </c>
      <c r="B35" s="192" t="s">
        <v>73</v>
      </c>
      <c r="C35" s="193" t="s">
        <v>48</v>
      </c>
      <c r="D35" s="193"/>
      <c r="E35" s="102"/>
    </row>
    <row r="36" spans="1:8" s="6" customFormat="1" ht="25.5">
      <c r="A36" s="191" t="str">
        <f t="shared" ca="1" si="0"/>
        <v>GT.27</v>
      </c>
      <c r="B36" s="192" t="s">
        <v>74</v>
      </c>
      <c r="C36" s="193" t="s">
        <v>48</v>
      </c>
      <c r="D36" s="193"/>
      <c r="E36" s="102"/>
    </row>
    <row r="37" spans="1:8" s="6" customFormat="1" ht="25.5">
      <c r="A37" s="194" t="str">
        <f t="shared" ca="1" si="0"/>
        <v>GT.28</v>
      </c>
      <c r="B37" s="195" t="s">
        <v>75</v>
      </c>
      <c r="C37" s="196" t="s">
        <v>48</v>
      </c>
      <c r="D37" s="196"/>
      <c r="E37" s="197"/>
    </row>
    <row r="38" spans="1:8" s="6" customFormat="1">
      <c r="A38" s="3" t="s">
        <v>76</v>
      </c>
      <c r="B38" s="99"/>
      <c r="C38" s="4"/>
      <c r="D38" s="4"/>
      <c r="E38" s="5"/>
    </row>
    <row r="39" spans="1:8" s="6" customFormat="1" ht="33.75" customHeight="1">
      <c r="A39" s="7" t="str">
        <f t="shared" ca="1" si="0"/>
        <v>GT.29</v>
      </c>
      <c r="B39" s="10" t="s">
        <v>77</v>
      </c>
      <c r="C39" s="9" t="s">
        <v>48</v>
      </c>
      <c r="D39" s="9"/>
      <c r="E39" s="11"/>
    </row>
    <row r="40" spans="1:8" ht="38.25">
      <c r="A40" s="7" t="str">
        <f t="shared" ref="A40:A88" ca="1" si="1">IF(ISNUMBER(VALUE(RIGHT(INDIRECT(ADDRESS(ROW()-1,COLUMN())),1))),("GT."&amp;RIGHT(INDIRECT(ADDRESS(ROW()-1,COLUMN())),LEN(INDIRECT(ADDRESS(ROW()-1,COLUMN())))-FIND(".",INDIRECT(ADDRESS(ROW()-1,COLUMN()))))+1),("GT."&amp;RIGHT(INDIRECT(ADDRESS(ROW()-2,COLUMN())),LEN(INDIRECT(ADDRESS(ROW()-2,COLUMN())))-FIND(".",INDIRECT(ADDRESS(ROW()-2,COLUMN()))))+1))</f>
        <v>GT.30</v>
      </c>
      <c r="B40" s="10" t="s">
        <v>78</v>
      </c>
      <c r="C40" s="9" t="s">
        <v>48</v>
      </c>
      <c r="D40" s="9"/>
      <c r="E40" s="11"/>
      <c r="F40" s="46"/>
      <c r="G40" s="46"/>
      <c r="H40" s="46"/>
    </row>
    <row r="41" spans="1:8" s="6" customFormat="1" ht="27" customHeight="1">
      <c r="A41" s="7" t="str">
        <f t="shared" ca="1" si="0"/>
        <v>GT.31</v>
      </c>
      <c r="B41" s="10" t="s">
        <v>79</v>
      </c>
      <c r="C41" s="9" t="s">
        <v>48</v>
      </c>
      <c r="D41" s="9"/>
      <c r="E41" s="11"/>
    </row>
    <row r="42" spans="1:8" s="6" customFormat="1" ht="25.5">
      <c r="A42" s="7" t="str">
        <f t="shared" ca="1" si="0"/>
        <v>GT.32</v>
      </c>
      <c r="B42" s="10" t="s">
        <v>80</v>
      </c>
      <c r="C42" s="9" t="s">
        <v>48</v>
      </c>
      <c r="D42" s="9"/>
      <c r="E42" s="16"/>
    </row>
    <row r="43" spans="1:8" s="6" customFormat="1" ht="27.6" customHeight="1">
      <c r="A43" s="7" t="str">
        <f t="shared" ca="1" si="0"/>
        <v>GT.33</v>
      </c>
      <c r="B43" s="10" t="s">
        <v>81</v>
      </c>
      <c r="C43" s="9" t="s">
        <v>48</v>
      </c>
      <c r="D43" s="9"/>
      <c r="E43" s="11"/>
    </row>
    <row r="44" spans="1:8" s="6" customFormat="1" ht="20.45" customHeight="1">
      <c r="A44" s="7" t="str">
        <f t="shared" ca="1" si="0"/>
        <v>GT.34</v>
      </c>
      <c r="B44" s="10" t="s">
        <v>82</v>
      </c>
      <c r="C44" s="9" t="s">
        <v>48</v>
      </c>
      <c r="D44" s="9"/>
      <c r="E44" s="12"/>
    </row>
    <row r="45" spans="1:8" s="6" customFormat="1" ht="20.45" customHeight="1">
      <c r="A45" s="7" t="str">
        <f t="shared" ca="1" si="0"/>
        <v>GT.35</v>
      </c>
      <c r="B45" s="10" t="s">
        <v>83</v>
      </c>
      <c r="C45" s="9" t="s">
        <v>48</v>
      </c>
      <c r="D45" s="9"/>
      <c r="E45" s="11"/>
    </row>
    <row r="46" spans="1:8" s="6" customFormat="1" ht="25.5">
      <c r="A46" s="7" t="str">
        <f t="shared" ca="1" si="0"/>
        <v>GT.36</v>
      </c>
      <c r="B46" s="10" t="s">
        <v>84</v>
      </c>
      <c r="C46" s="9" t="s">
        <v>48</v>
      </c>
      <c r="D46" s="9"/>
      <c r="E46" s="17"/>
    </row>
    <row r="47" spans="1:8" s="6" customFormat="1">
      <c r="A47" s="7" t="str">
        <f t="shared" ca="1" si="0"/>
        <v>GT.37</v>
      </c>
      <c r="B47" s="10" t="s">
        <v>85</v>
      </c>
      <c r="C47" s="9" t="s">
        <v>48</v>
      </c>
      <c r="D47" s="9"/>
      <c r="E47" s="17"/>
    </row>
    <row r="48" spans="1:8" s="6" customFormat="1" ht="25.5">
      <c r="A48" s="7" t="str">
        <f t="shared" ca="1" si="0"/>
        <v>GT.38</v>
      </c>
      <c r="B48" s="10" t="s">
        <v>86</v>
      </c>
      <c r="C48" s="9" t="s">
        <v>48</v>
      </c>
      <c r="D48" s="9"/>
      <c r="E48" s="17"/>
    </row>
    <row r="49" spans="1:5" s="6" customFormat="1" ht="40.5" customHeight="1">
      <c r="A49" s="7" t="str">
        <f t="shared" ca="1" si="0"/>
        <v>GT.39</v>
      </c>
      <c r="B49" s="10" t="s">
        <v>87</v>
      </c>
      <c r="C49" s="9" t="s">
        <v>48</v>
      </c>
      <c r="D49" s="9"/>
      <c r="E49" s="8"/>
    </row>
    <row r="50" spans="1:5" s="6" customFormat="1" ht="15" customHeight="1">
      <c r="A50" s="3" t="s">
        <v>88</v>
      </c>
      <c r="B50" s="99"/>
      <c r="C50" s="4"/>
      <c r="D50" s="4"/>
      <c r="E50" s="5"/>
    </row>
    <row r="51" spans="1:5" s="6" customFormat="1" ht="20.45" customHeight="1">
      <c r="A51" s="7" t="str">
        <f t="shared" ref="A51:A71" ca="1" si="2">IF(ISNUMBER(VALUE(RIGHT(INDIRECT(ADDRESS(ROW()-1,COLUMN())),1))),("GT."&amp;RIGHT(INDIRECT(ADDRESS(ROW()-1,COLUMN())),LEN(INDIRECT(ADDRESS(ROW()-1,COLUMN())))-FIND(".",INDIRECT(ADDRESS(ROW()-1,COLUMN()))))+1),("GT."&amp;RIGHT(INDIRECT(ADDRESS(ROW()-2,COLUMN())),LEN(INDIRECT(ADDRESS(ROW()-2,COLUMN())))-FIND(".",INDIRECT(ADDRESS(ROW()-2,COLUMN()))))+1))</f>
        <v>GT.40</v>
      </c>
      <c r="B51" s="10" t="s">
        <v>89</v>
      </c>
      <c r="C51" s="9" t="s">
        <v>48</v>
      </c>
      <c r="D51" s="9"/>
      <c r="E51" s="12"/>
    </row>
    <row r="52" spans="1:5" s="6" customFormat="1" ht="20.45" customHeight="1">
      <c r="A52" s="7" t="str">
        <f t="shared" ca="1" si="2"/>
        <v>GT.41</v>
      </c>
      <c r="B52" s="10" t="s">
        <v>90</v>
      </c>
      <c r="C52" s="9" t="s">
        <v>48</v>
      </c>
      <c r="D52" s="9"/>
      <c r="E52" s="12"/>
    </row>
    <row r="53" spans="1:5" s="6" customFormat="1" ht="27" customHeight="1">
      <c r="A53" s="7" t="str">
        <f t="shared" ca="1" si="2"/>
        <v>GT.42</v>
      </c>
      <c r="B53" s="10" t="s">
        <v>91</v>
      </c>
      <c r="C53" s="9" t="s">
        <v>48</v>
      </c>
      <c r="D53" s="9"/>
      <c r="E53" s="12"/>
    </row>
    <row r="54" spans="1:5" s="6" customFormat="1" ht="25.5">
      <c r="A54" s="7" t="str">
        <f t="shared" ca="1" si="2"/>
        <v>GT.43</v>
      </c>
      <c r="B54" s="10" t="s">
        <v>92</v>
      </c>
      <c r="C54" s="9" t="s">
        <v>48</v>
      </c>
      <c r="D54" s="9"/>
      <c r="E54" s="12"/>
    </row>
    <row r="55" spans="1:5" s="6" customFormat="1" ht="20.45" customHeight="1">
      <c r="A55" s="7" t="str">
        <f t="shared" ca="1" si="2"/>
        <v>GT.44</v>
      </c>
      <c r="B55" s="10" t="s">
        <v>93</v>
      </c>
      <c r="C55" s="9" t="s">
        <v>48</v>
      </c>
      <c r="D55" s="9"/>
      <c r="E55" s="12"/>
    </row>
    <row r="56" spans="1:5" s="6" customFormat="1" ht="20.45" customHeight="1">
      <c r="A56" s="7" t="str">
        <f t="shared" ca="1" si="2"/>
        <v>GT.45</v>
      </c>
      <c r="B56" s="10" t="s">
        <v>94</v>
      </c>
      <c r="C56" s="9" t="s">
        <v>48</v>
      </c>
      <c r="D56" s="9"/>
      <c r="E56" s="12"/>
    </row>
    <row r="57" spans="1:5" s="6" customFormat="1" ht="20.45" customHeight="1">
      <c r="A57" s="7" t="str">
        <f t="shared" ca="1" si="2"/>
        <v>GT.46</v>
      </c>
      <c r="B57" s="10" t="s">
        <v>95</v>
      </c>
      <c r="C57" s="9" t="s">
        <v>48</v>
      </c>
      <c r="D57" s="9"/>
      <c r="E57" s="12"/>
    </row>
    <row r="58" spans="1:5" s="6" customFormat="1" ht="24.75" customHeight="1">
      <c r="A58" s="7" t="str">
        <f t="shared" ca="1" si="2"/>
        <v>GT.47</v>
      </c>
      <c r="B58" s="10" t="s">
        <v>96</v>
      </c>
      <c r="C58" s="9" t="s">
        <v>48</v>
      </c>
      <c r="D58" s="9"/>
      <c r="E58" s="12"/>
    </row>
    <row r="59" spans="1:5" s="6" customFormat="1" ht="15" customHeight="1">
      <c r="A59" s="18"/>
      <c r="B59" s="18" t="s">
        <v>97</v>
      </c>
      <c r="C59" s="19"/>
      <c r="D59" s="19"/>
      <c r="E59" s="19"/>
    </row>
    <row r="60" spans="1:5" s="6" customFormat="1" ht="38.25">
      <c r="A60" s="7" t="str">
        <f t="shared" ca="1" si="2"/>
        <v>GT.48</v>
      </c>
      <c r="B60" s="8" t="s">
        <v>98</v>
      </c>
      <c r="C60" s="9" t="s">
        <v>48</v>
      </c>
      <c r="D60" s="9"/>
      <c r="E60" s="8"/>
    </row>
    <row r="61" spans="1:5" s="6" customFormat="1" ht="148.15" customHeight="1">
      <c r="A61" s="7" t="str">
        <f t="shared" ca="1" si="2"/>
        <v>GT.49</v>
      </c>
      <c r="B61" s="8" t="s">
        <v>99</v>
      </c>
      <c r="C61" s="9" t="s">
        <v>48</v>
      </c>
      <c r="D61" s="9"/>
      <c r="E61" s="8"/>
    </row>
    <row r="62" spans="1:5" s="6" customFormat="1" ht="16.899999999999999" customHeight="1">
      <c r="A62" s="7" t="str">
        <f t="shared" ca="1" si="2"/>
        <v>GT.50</v>
      </c>
      <c r="B62" s="8" t="s">
        <v>100</v>
      </c>
      <c r="C62" s="9" t="s">
        <v>48</v>
      </c>
      <c r="D62" s="9"/>
      <c r="E62" s="12"/>
    </row>
    <row r="63" spans="1:5" s="6" customFormat="1" ht="28.5" customHeight="1">
      <c r="A63" s="7" t="str">
        <f t="shared" ca="1" si="2"/>
        <v>GT.51</v>
      </c>
      <c r="B63" s="8" t="s">
        <v>101</v>
      </c>
      <c r="C63" s="9" t="s">
        <v>48</v>
      </c>
      <c r="D63" s="9"/>
      <c r="E63" s="8"/>
    </row>
    <row r="64" spans="1:5" s="6" customFormat="1" ht="28.35" customHeight="1">
      <c r="A64" s="7" t="str">
        <f t="shared" ca="1" si="2"/>
        <v>GT.52</v>
      </c>
      <c r="B64" s="8" t="s">
        <v>102</v>
      </c>
      <c r="C64" s="9" t="s">
        <v>48</v>
      </c>
      <c r="D64" s="9"/>
      <c r="E64" s="8"/>
    </row>
    <row r="65" spans="1:5" s="6" customFormat="1" ht="38.25">
      <c r="A65" s="7" t="str">
        <f t="shared" ca="1" si="2"/>
        <v>GT.53</v>
      </c>
      <c r="B65" s="8" t="s">
        <v>103</v>
      </c>
      <c r="C65" s="9" t="s">
        <v>48</v>
      </c>
      <c r="D65" s="9"/>
      <c r="E65" s="8"/>
    </row>
    <row r="66" spans="1:5" s="6" customFormat="1" ht="18.600000000000001" customHeight="1">
      <c r="A66" s="7" t="str">
        <f t="shared" ca="1" si="2"/>
        <v>GT.54</v>
      </c>
      <c r="B66" s="8" t="s">
        <v>104</v>
      </c>
      <c r="C66" s="9" t="s">
        <v>48</v>
      </c>
      <c r="D66" s="9"/>
      <c r="E66" s="8"/>
    </row>
    <row r="67" spans="1:5" s="6" customFormat="1" ht="30" customHeight="1">
      <c r="A67" s="7" t="str">
        <f t="shared" ca="1" si="2"/>
        <v>GT.55</v>
      </c>
      <c r="B67" s="8" t="s">
        <v>105</v>
      </c>
      <c r="C67" s="9" t="s">
        <v>48</v>
      </c>
      <c r="D67" s="9"/>
      <c r="E67" s="198"/>
    </row>
    <row r="68" spans="1:5" s="6" customFormat="1" ht="25.5">
      <c r="A68" s="7" t="str">
        <f t="shared" ca="1" si="2"/>
        <v>GT.56</v>
      </c>
      <c r="B68" s="8" t="s">
        <v>106</v>
      </c>
      <c r="C68" s="9" t="s">
        <v>48</v>
      </c>
      <c r="D68" s="9"/>
      <c r="E68" s="8"/>
    </row>
    <row r="69" spans="1:5" s="6" customFormat="1" ht="23.25" customHeight="1">
      <c r="A69" s="7" t="str">
        <f t="shared" ca="1" si="2"/>
        <v>GT.57</v>
      </c>
      <c r="B69" s="8" t="s">
        <v>107</v>
      </c>
      <c r="C69" s="9" t="s">
        <v>48</v>
      </c>
      <c r="D69" s="9"/>
      <c r="E69" s="8"/>
    </row>
    <row r="70" spans="1:5" s="6" customFormat="1" ht="40.9" customHeight="1">
      <c r="A70" s="7" t="str">
        <f t="shared" ca="1" si="2"/>
        <v>GT.58</v>
      </c>
      <c r="B70" s="8" t="s">
        <v>108</v>
      </c>
      <c r="C70" s="9" t="s">
        <v>48</v>
      </c>
      <c r="D70" s="9"/>
      <c r="E70" s="8"/>
    </row>
    <row r="71" spans="1:5" s="6" customFormat="1" ht="18" customHeight="1">
      <c r="A71" s="7" t="str">
        <f t="shared" ca="1" si="2"/>
        <v>GT.59</v>
      </c>
      <c r="B71" s="8" t="s">
        <v>109</v>
      </c>
      <c r="C71" s="9" t="s">
        <v>48</v>
      </c>
      <c r="D71" s="9"/>
      <c r="E71" s="8"/>
    </row>
    <row r="72" spans="1:5" s="24" customFormat="1" ht="14.1" customHeight="1">
      <c r="A72" s="20" t="s">
        <v>110</v>
      </c>
      <c r="B72" s="21"/>
      <c r="C72" s="22"/>
      <c r="D72" s="22"/>
      <c r="E72" s="23"/>
    </row>
    <row r="73" spans="1:5" s="24" customFormat="1" ht="25.5">
      <c r="A73" s="7" t="str">
        <f t="shared" ref="A73:A82" ca="1" si="3">IF(ISNUMBER(VALUE(RIGHT(INDIRECT(ADDRESS(ROW()-1,COLUMN())),1))),("GT."&amp;RIGHT(INDIRECT(ADDRESS(ROW()-1,COLUMN())),LEN(INDIRECT(ADDRESS(ROW()-1,COLUMN())))-FIND(".",INDIRECT(ADDRESS(ROW()-1,COLUMN()))))+1),("GT."&amp;RIGHT(INDIRECT(ADDRESS(ROW()-2,COLUMN())),LEN(INDIRECT(ADDRESS(ROW()-2,COLUMN())))-FIND(".",INDIRECT(ADDRESS(ROW()-2,COLUMN()))))+1))</f>
        <v>GT.60</v>
      </c>
      <c r="B73" s="8" t="s">
        <v>111</v>
      </c>
      <c r="C73" s="9" t="s">
        <v>48</v>
      </c>
      <c r="D73" s="9"/>
      <c r="E73" s="8"/>
    </row>
    <row r="74" spans="1:5" s="24" customFormat="1" ht="14.45" customHeight="1">
      <c r="A74" s="7" t="str">
        <f t="shared" ca="1" si="3"/>
        <v>GT.61</v>
      </c>
      <c r="B74" s="8" t="s">
        <v>112</v>
      </c>
      <c r="C74" s="9" t="s">
        <v>48</v>
      </c>
      <c r="D74" s="9"/>
      <c r="E74" s="8"/>
    </row>
    <row r="75" spans="1:5" s="24" customFormat="1" ht="25.5">
      <c r="A75" s="7" t="str">
        <f t="shared" ca="1" si="3"/>
        <v>GT.62</v>
      </c>
      <c r="B75" s="10" t="s">
        <v>113</v>
      </c>
      <c r="C75" s="9" t="s">
        <v>48</v>
      </c>
      <c r="D75" s="9"/>
      <c r="E75" s="8"/>
    </row>
    <row r="76" spans="1:5" s="24" customFormat="1" ht="25.5">
      <c r="A76" s="7" t="str">
        <f t="shared" ca="1" si="3"/>
        <v>GT.63</v>
      </c>
      <c r="B76" s="10" t="s">
        <v>114</v>
      </c>
      <c r="C76" s="9" t="s">
        <v>48</v>
      </c>
      <c r="D76" s="9"/>
      <c r="E76" s="8"/>
    </row>
    <row r="77" spans="1:5" s="24" customFormat="1" ht="29.25" customHeight="1">
      <c r="A77" s="7" t="str">
        <f t="shared" ca="1" si="3"/>
        <v>GT.64</v>
      </c>
      <c r="B77" s="8" t="s">
        <v>115</v>
      </c>
      <c r="C77" s="9" t="s">
        <v>48</v>
      </c>
      <c r="D77" s="9"/>
      <c r="E77" s="8"/>
    </row>
    <row r="78" spans="1:5" s="24" customFormat="1" ht="26.85" customHeight="1">
      <c r="A78" s="7" t="str">
        <f t="shared" ca="1" si="3"/>
        <v>GT.65</v>
      </c>
      <c r="B78" s="8" t="s">
        <v>116</v>
      </c>
      <c r="C78" s="9" t="s">
        <v>48</v>
      </c>
      <c r="D78" s="9"/>
      <c r="E78" s="8"/>
    </row>
    <row r="79" spans="1:5" s="24" customFormat="1" ht="25.5">
      <c r="A79" s="7" t="str">
        <f t="shared" ca="1" si="3"/>
        <v>GT.66</v>
      </c>
      <c r="B79" s="10" t="s">
        <v>117</v>
      </c>
      <c r="C79" s="9" t="s">
        <v>48</v>
      </c>
      <c r="D79" s="9"/>
      <c r="E79" s="8"/>
    </row>
    <row r="80" spans="1:5" s="24" customFormat="1" ht="38.25">
      <c r="A80" s="7" t="str">
        <f t="shared" ca="1" si="3"/>
        <v>GT.67</v>
      </c>
      <c r="B80" s="15" t="s">
        <v>118</v>
      </c>
      <c r="C80" s="9" t="s">
        <v>48</v>
      </c>
      <c r="D80" s="9"/>
      <c r="E80" s="8"/>
    </row>
    <row r="81" spans="1:5" s="24" customFormat="1" ht="25.5">
      <c r="A81" s="7" t="str">
        <f t="shared" ca="1" si="3"/>
        <v>GT.68</v>
      </c>
      <c r="B81" s="199" t="s">
        <v>119</v>
      </c>
      <c r="C81" s="9" t="s">
        <v>48</v>
      </c>
      <c r="D81" s="9"/>
      <c r="E81" s="8"/>
    </row>
    <row r="82" spans="1:5" s="24" customFormat="1" ht="25.5">
      <c r="A82" s="7" t="str">
        <f t="shared" ca="1" si="3"/>
        <v>GT.69</v>
      </c>
      <c r="B82" s="199" t="s">
        <v>120</v>
      </c>
      <c r="C82" s="9" t="s">
        <v>48</v>
      </c>
      <c r="D82" s="9"/>
      <c r="E82" s="8"/>
    </row>
    <row r="83" spans="1:5" s="6" customFormat="1" ht="15" customHeight="1">
      <c r="A83" s="20" t="s">
        <v>121</v>
      </c>
      <c r="B83" s="21"/>
      <c r="C83" s="21"/>
      <c r="D83" s="21"/>
      <c r="E83" s="21"/>
    </row>
    <row r="84" spans="1:5" s="6" customFormat="1" ht="25.5">
      <c r="A84" s="7" t="str">
        <f t="shared" ca="1" si="1"/>
        <v>GT.70</v>
      </c>
      <c r="B84" s="15" t="s">
        <v>122</v>
      </c>
      <c r="C84" s="9" t="s">
        <v>48</v>
      </c>
      <c r="D84" s="9"/>
      <c r="E84" s="25"/>
    </row>
    <row r="85" spans="1:5" s="6" customFormat="1" ht="38.25">
      <c r="A85" s="7" t="str">
        <f t="shared" ca="1" si="1"/>
        <v>GT.71</v>
      </c>
      <c r="B85" s="15" t="s">
        <v>123</v>
      </c>
      <c r="C85" s="9" t="s">
        <v>48</v>
      </c>
      <c r="D85" s="9"/>
      <c r="E85" s="14"/>
    </row>
    <row r="86" spans="1:5" s="6" customFormat="1" ht="25.5">
      <c r="A86" s="7" t="str">
        <f t="shared" ca="1" si="1"/>
        <v>GT.72</v>
      </c>
      <c r="B86" s="15" t="s">
        <v>124</v>
      </c>
      <c r="C86" s="9" t="s">
        <v>48</v>
      </c>
      <c r="D86" s="9"/>
      <c r="E86" s="26"/>
    </row>
    <row r="87" spans="1:5" s="6" customFormat="1" ht="25.5">
      <c r="A87" s="7" t="str">
        <f t="shared" ca="1" si="1"/>
        <v>GT.73</v>
      </c>
      <c r="B87" s="27" t="s">
        <v>125</v>
      </c>
      <c r="C87" s="9" t="s">
        <v>48</v>
      </c>
      <c r="D87" s="9"/>
      <c r="E87" s="26"/>
    </row>
    <row r="88" spans="1:5" s="6" customFormat="1" ht="29.25" customHeight="1">
      <c r="A88" s="7" t="str">
        <f t="shared" ca="1" si="1"/>
        <v>GT.74</v>
      </c>
      <c r="B88" s="15" t="s">
        <v>126</v>
      </c>
      <c r="C88" s="9" t="s">
        <v>48</v>
      </c>
      <c r="D88" s="9"/>
      <c r="E88" s="102"/>
    </row>
    <row r="89" spans="1:5">
      <c r="B89" s="125"/>
    </row>
  </sheetData>
  <mergeCells count="7">
    <mergeCell ref="A7:E7"/>
    <mergeCell ref="C1:E1"/>
    <mergeCell ref="C2:E2"/>
    <mergeCell ref="C3:E3"/>
    <mergeCell ref="C4:E4"/>
    <mergeCell ref="C5:E5"/>
    <mergeCell ref="C6:E6"/>
  </mergeCells>
  <phoneticPr fontId="0" type="noConversion"/>
  <conditionalFormatting sqref="B1:B6">
    <cfRule type="duplicateValues" dxfId="65" priority="1"/>
  </conditionalFormatting>
  <printOptions horizontalCentered="1"/>
  <pageMargins left="0.5" right="0.5" top="0.9" bottom="0.75" header="0.3" footer="0.3"/>
  <pageSetup paperSize="5" scale="95" fitToHeight="0" orientation="landscape" horizontalDpi="4294967293" r:id="rId1"/>
  <headerFooter>
    <oddHeader>&amp;C&amp;"Arial,Bold"&amp;14CTRMA
&amp;"Arial,Regular"&amp;11 Functional and Technical Requirements</oddHeader>
    <oddFooter>&amp;L&amp;"Arial,Regular"&amp;10Attachment B&amp;C&amp;"Arial,Regular"&amp;10Page &amp;P of &amp;N&amp;R&amp;"Arial,Regular"&amp;10Last Updated: May 6, 2026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F48CA-8055-404E-9C07-E5047D80E35E}">
  <sheetPr>
    <tabColor theme="2"/>
    <pageSetUpPr fitToPage="1"/>
  </sheetPr>
  <dimension ref="A1:H132"/>
  <sheetViews>
    <sheetView tabSelected="1" topLeftCell="A71" zoomScaleNormal="100" workbookViewId="0">
      <selection activeCell="B37" sqref="B37"/>
    </sheetView>
  </sheetViews>
  <sheetFormatPr defaultColWidth="10.7109375" defaultRowHeight="15" customHeight="1"/>
  <cols>
    <col min="1" max="1" width="11.140625" style="31" customWidth="1"/>
    <col min="2" max="2" width="99.28515625" style="32" customWidth="1"/>
    <col min="3" max="3" width="15.85546875" style="33" customWidth="1"/>
    <col min="4" max="4" width="16.28515625" style="33" customWidth="1"/>
    <col min="5" max="5" width="35.42578125" style="24" customWidth="1"/>
    <col min="6" max="6" width="41.7109375" style="24" customWidth="1"/>
    <col min="7" max="7" width="23.7109375" style="24" customWidth="1"/>
    <col min="8" max="16384" width="10.7109375" style="24"/>
  </cols>
  <sheetData>
    <row r="1" spans="1:5" customFormat="1">
      <c r="A1" s="178" t="s">
        <v>21</v>
      </c>
      <c r="B1" s="178" t="s">
        <v>22</v>
      </c>
      <c r="C1" s="314" t="s">
        <v>23</v>
      </c>
      <c r="D1" s="314"/>
      <c r="E1" s="314"/>
    </row>
    <row r="2" spans="1:5" customFormat="1" ht="54.75" customHeight="1">
      <c r="A2" s="181" t="s">
        <v>24</v>
      </c>
      <c r="B2" s="184" t="s">
        <v>38</v>
      </c>
      <c r="C2" s="315" t="s">
        <v>26</v>
      </c>
      <c r="D2" s="315"/>
      <c r="E2" s="315"/>
    </row>
    <row r="3" spans="1:5" customFormat="1" ht="30.75" customHeight="1">
      <c r="A3" s="181" t="s">
        <v>27</v>
      </c>
      <c r="B3" s="184" t="s">
        <v>39</v>
      </c>
      <c r="C3" s="315" t="s">
        <v>29</v>
      </c>
      <c r="D3" s="315"/>
      <c r="E3" s="315"/>
    </row>
    <row r="4" spans="1:5" customFormat="1" ht="40.5" customHeight="1">
      <c r="A4" s="181" t="s">
        <v>30</v>
      </c>
      <c r="B4" s="185" t="s">
        <v>1169</v>
      </c>
      <c r="C4" s="315" t="s">
        <v>31</v>
      </c>
      <c r="D4" s="315"/>
      <c r="E4" s="315"/>
    </row>
    <row r="5" spans="1:5" customFormat="1" ht="57.75" customHeight="1">
      <c r="A5" s="181" t="s">
        <v>32</v>
      </c>
      <c r="B5" s="185" t="s">
        <v>33</v>
      </c>
      <c r="C5" s="315" t="s">
        <v>34</v>
      </c>
      <c r="D5" s="315"/>
      <c r="E5" s="315"/>
    </row>
    <row r="6" spans="1:5" customFormat="1" ht="30.75" customHeight="1">
      <c r="A6" s="181" t="s">
        <v>35</v>
      </c>
      <c r="B6" s="185" t="s">
        <v>36</v>
      </c>
      <c r="C6" s="315" t="s">
        <v>37</v>
      </c>
      <c r="D6" s="315"/>
      <c r="E6" s="315"/>
    </row>
    <row r="7" spans="1:5" ht="15.75">
      <c r="A7" s="316" t="s">
        <v>5</v>
      </c>
      <c r="B7" s="317"/>
      <c r="C7" s="317"/>
      <c r="D7" s="317"/>
      <c r="E7" s="318"/>
    </row>
    <row r="8" spans="1:5">
      <c r="A8" s="2" t="s">
        <v>127</v>
      </c>
      <c r="B8" s="28" t="s">
        <v>128</v>
      </c>
      <c r="C8" s="2" t="s">
        <v>42</v>
      </c>
      <c r="D8" s="2" t="s">
        <v>43</v>
      </c>
      <c r="E8" s="2" t="s">
        <v>44</v>
      </c>
    </row>
    <row r="9" spans="1:5" ht="14.25" customHeight="1">
      <c r="A9" s="204" t="s">
        <v>129</v>
      </c>
      <c r="B9" s="172"/>
      <c r="C9" s="172"/>
      <c r="D9" s="172"/>
      <c r="E9" s="173"/>
    </row>
    <row r="10" spans="1:5" ht="25.5">
      <c r="A10" s="7" t="s">
        <v>130</v>
      </c>
      <c r="B10" s="8" t="s">
        <v>131</v>
      </c>
      <c r="C10" s="9" t="s">
        <v>132</v>
      </c>
      <c r="D10" s="9"/>
      <c r="E10" s="8"/>
    </row>
    <row r="11" spans="1:5" ht="14.25">
      <c r="A11" s="7" t="s">
        <v>133</v>
      </c>
      <c r="B11" s="8" t="s">
        <v>134</v>
      </c>
      <c r="C11" s="9" t="s">
        <v>132</v>
      </c>
      <c r="D11" s="9"/>
      <c r="E11" s="8"/>
    </row>
    <row r="12" spans="1:5" ht="25.5">
      <c r="A12" s="7" t="s">
        <v>135</v>
      </c>
      <c r="B12" s="8" t="s">
        <v>136</v>
      </c>
      <c r="C12" s="9" t="s">
        <v>132</v>
      </c>
      <c r="D12" s="9"/>
      <c r="E12" s="8"/>
    </row>
    <row r="13" spans="1:5" ht="25.5">
      <c r="A13" s="7" t="s">
        <v>137</v>
      </c>
      <c r="B13" s="8" t="s">
        <v>138</v>
      </c>
      <c r="C13" s="9" t="s">
        <v>132</v>
      </c>
      <c r="D13" s="9"/>
      <c r="E13" s="8"/>
    </row>
    <row r="14" spans="1:5" ht="25.5">
      <c r="A14" s="7" t="s">
        <v>139</v>
      </c>
      <c r="B14" s="8" t="s">
        <v>140</v>
      </c>
      <c r="C14" s="9" t="s">
        <v>132</v>
      </c>
      <c r="D14" s="9"/>
      <c r="E14" s="8"/>
    </row>
    <row r="15" spans="1:5" ht="19.149999999999999" customHeight="1">
      <c r="A15" s="7" t="s">
        <v>141</v>
      </c>
      <c r="B15" s="8" t="s">
        <v>142</v>
      </c>
      <c r="C15" s="9" t="s">
        <v>48</v>
      </c>
      <c r="D15" s="9"/>
      <c r="E15" s="8"/>
    </row>
    <row r="16" spans="1:5" ht="29.45" customHeight="1">
      <c r="A16" s="7" t="s">
        <v>143</v>
      </c>
      <c r="B16" s="8" t="s">
        <v>144</v>
      </c>
      <c r="C16" s="9" t="s">
        <v>48</v>
      </c>
      <c r="D16" s="9"/>
      <c r="E16" s="205"/>
    </row>
    <row r="17" spans="1:5" ht="14.25">
      <c r="A17" s="7" t="s">
        <v>145</v>
      </c>
      <c r="B17" s="8" t="s">
        <v>146</v>
      </c>
      <c r="C17" s="9" t="s">
        <v>48</v>
      </c>
      <c r="D17" s="9"/>
      <c r="E17" s="8"/>
    </row>
    <row r="18" spans="1:5" ht="25.5">
      <c r="A18" s="7" t="s">
        <v>147</v>
      </c>
      <c r="B18" s="8" t="s">
        <v>148</v>
      </c>
      <c r="C18" s="9" t="s">
        <v>48</v>
      </c>
      <c r="D18" s="9"/>
      <c r="E18" s="8"/>
    </row>
    <row r="19" spans="1:5" ht="26.25" customHeight="1">
      <c r="A19" s="7" t="s">
        <v>149</v>
      </c>
      <c r="B19" s="8" t="s">
        <v>150</v>
      </c>
      <c r="C19" s="9" t="s">
        <v>48</v>
      </c>
      <c r="D19" s="9"/>
      <c r="E19" s="205"/>
    </row>
    <row r="20" spans="1:5" ht="25.5">
      <c r="A20" s="7" t="s">
        <v>151</v>
      </c>
      <c r="B20" s="8" t="s">
        <v>152</v>
      </c>
      <c r="C20" s="9" t="s">
        <v>48</v>
      </c>
      <c r="D20" s="9"/>
      <c r="E20" s="8"/>
    </row>
    <row r="21" spans="1:5" ht="14.25">
      <c r="A21" s="7" t="s">
        <v>153</v>
      </c>
      <c r="B21" s="8" t="s">
        <v>154</v>
      </c>
      <c r="C21" s="9" t="s">
        <v>48</v>
      </c>
      <c r="D21" s="9"/>
      <c r="E21" s="8"/>
    </row>
    <row r="22" spans="1:5" ht="25.5">
      <c r="A22" s="7" t="s">
        <v>155</v>
      </c>
      <c r="B22" s="8" t="s">
        <v>156</v>
      </c>
      <c r="C22" s="9" t="s">
        <v>48</v>
      </c>
      <c r="D22" s="9"/>
      <c r="E22" s="8"/>
    </row>
    <row r="23" spans="1:5" ht="25.5">
      <c r="A23" s="7" t="s">
        <v>157</v>
      </c>
      <c r="B23" s="8" t="s">
        <v>158</v>
      </c>
      <c r="C23" s="9" t="s">
        <v>48</v>
      </c>
      <c r="D23" s="9"/>
      <c r="E23" s="8"/>
    </row>
    <row r="24" spans="1:5" ht="14.25">
      <c r="A24" s="7" t="s">
        <v>159</v>
      </c>
      <c r="B24" s="8" t="s">
        <v>160</v>
      </c>
      <c r="C24" s="9" t="s">
        <v>48</v>
      </c>
      <c r="D24" s="9"/>
      <c r="E24" s="8"/>
    </row>
    <row r="25" spans="1:5" ht="14.25">
      <c r="A25" s="7" t="s">
        <v>161</v>
      </c>
      <c r="B25" s="8" t="s">
        <v>162</v>
      </c>
      <c r="C25" s="9" t="s">
        <v>48</v>
      </c>
      <c r="D25" s="9"/>
      <c r="E25" s="8"/>
    </row>
    <row r="26" spans="1:5" ht="25.5">
      <c r="A26" s="7" t="s">
        <v>163</v>
      </c>
      <c r="B26" s="8" t="s">
        <v>164</v>
      </c>
      <c r="C26" s="9" t="s">
        <v>48</v>
      </c>
      <c r="D26" s="9"/>
      <c r="E26" s="8"/>
    </row>
    <row r="27" spans="1:5" ht="14.25" customHeight="1">
      <c r="A27" s="204" t="s">
        <v>165</v>
      </c>
      <c r="B27" s="172"/>
      <c r="C27" s="172"/>
      <c r="D27" s="172"/>
      <c r="E27" s="173"/>
    </row>
    <row r="28" spans="1:5" ht="14.25">
      <c r="A28" s="10" t="str">
        <f t="shared" ref="A28:A74" ca="1" si="0">IF(ISNUMBER(VALUE(RIGHT(INDIRECT(ADDRESS(ROW()-1,COLUMN())),1))),("GL."&amp;RIGHT(INDIRECT(ADDRESS(ROW()-1,COLUMN())),LEN(INDIRECT(ADDRESS(ROW()-1,COLUMN())))-FIND(".",INDIRECT(ADDRESS(ROW()-1,COLUMN()))))+1),("GL."&amp;RIGHT(INDIRECT(ADDRESS(ROW()-2,COLUMN())),LEN(INDIRECT(ADDRESS(ROW()-2,COLUMN())))-FIND(".",INDIRECT(ADDRESS(ROW()-2,COLUMN()))))+1))</f>
        <v>GL.19</v>
      </c>
      <c r="B28" s="10" t="s">
        <v>166</v>
      </c>
      <c r="C28" s="9" t="s">
        <v>48</v>
      </c>
      <c r="D28" s="208"/>
      <c r="E28" s="10"/>
    </row>
    <row r="29" spans="1:5" ht="14.25">
      <c r="A29" s="10" t="str">
        <f t="shared" ca="1" si="0"/>
        <v>GL.20</v>
      </c>
      <c r="B29" s="10" t="s">
        <v>167</v>
      </c>
      <c r="C29" s="9" t="s">
        <v>48</v>
      </c>
      <c r="D29" s="208"/>
      <c r="E29" s="10"/>
    </row>
    <row r="30" spans="1:5" ht="38.25">
      <c r="A30" s="10" t="str">
        <f t="shared" ca="1" si="0"/>
        <v>GL.21</v>
      </c>
      <c r="B30" s="209" t="s">
        <v>168</v>
      </c>
      <c r="C30" s="9" t="s">
        <v>48</v>
      </c>
      <c r="D30" s="208"/>
      <c r="E30" s="10"/>
    </row>
    <row r="31" spans="1:5" ht="25.5">
      <c r="A31" s="10" t="str">
        <f t="shared" ca="1" si="0"/>
        <v>GL.22</v>
      </c>
      <c r="B31" s="209" t="s">
        <v>169</v>
      </c>
      <c r="C31" s="9" t="s">
        <v>48</v>
      </c>
      <c r="D31" s="208"/>
      <c r="E31" s="10"/>
    </row>
    <row r="32" spans="1:5" ht="25.5">
      <c r="A32" s="10" t="str">
        <f t="shared" ca="1" si="0"/>
        <v>GL.23</v>
      </c>
      <c r="B32" s="10" t="s">
        <v>170</v>
      </c>
      <c r="C32" s="9" t="s">
        <v>48</v>
      </c>
      <c r="D32" s="208"/>
      <c r="E32" s="10"/>
    </row>
    <row r="33" spans="1:5" ht="38.25">
      <c r="A33" s="10" t="str">
        <f t="shared" ca="1" si="0"/>
        <v>GL.24</v>
      </c>
      <c r="B33" s="13" t="s">
        <v>171</v>
      </c>
      <c r="C33" s="9" t="s">
        <v>48</v>
      </c>
      <c r="D33" s="208"/>
      <c r="E33" s="10"/>
    </row>
    <row r="34" spans="1:5" ht="36" customHeight="1">
      <c r="A34" s="10" t="str">
        <f t="shared" ca="1" si="0"/>
        <v>GL.25</v>
      </c>
      <c r="B34" s="10" t="s">
        <v>172</v>
      </c>
      <c r="C34" s="9" t="s">
        <v>48</v>
      </c>
      <c r="D34" s="208"/>
      <c r="E34" s="208"/>
    </row>
    <row r="35" spans="1:5" ht="25.5">
      <c r="A35" s="10" t="str">
        <f t="shared" ca="1" si="0"/>
        <v>GL.26</v>
      </c>
      <c r="B35" s="209" t="s">
        <v>173</v>
      </c>
      <c r="C35" s="9" t="s">
        <v>48</v>
      </c>
      <c r="D35" s="208"/>
      <c r="E35" s="10"/>
    </row>
    <row r="36" spans="1:5" ht="28.5" customHeight="1">
      <c r="A36" s="10" t="str">
        <f t="shared" ca="1" si="0"/>
        <v>GL.27</v>
      </c>
      <c r="B36" s="13" t="s">
        <v>174</v>
      </c>
      <c r="C36" s="9" t="s">
        <v>48</v>
      </c>
      <c r="D36" s="208"/>
      <c r="E36" s="10"/>
    </row>
    <row r="37" spans="1:5" ht="25.5">
      <c r="A37" s="10" t="str">
        <f t="shared" ca="1" si="0"/>
        <v>GL.28</v>
      </c>
      <c r="B37" s="209" t="s">
        <v>175</v>
      </c>
      <c r="C37" s="9" t="s">
        <v>48</v>
      </c>
      <c r="D37" s="208"/>
      <c r="E37" s="10"/>
    </row>
    <row r="38" spans="1:5" ht="25.5">
      <c r="A38" s="10" t="str">
        <f t="shared" ca="1" si="0"/>
        <v>GL.29</v>
      </c>
      <c r="B38" s="209" t="s">
        <v>176</v>
      </c>
      <c r="C38" s="9" t="s">
        <v>48</v>
      </c>
      <c r="D38" s="208"/>
      <c r="E38" s="10"/>
    </row>
    <row r="39" spans="1:5" ht="25.5">
      <c r="A39" s="10" t="str">
        <f t="shared" ca="1" si="0"/>
        <v>GL.30</v>
      </c>
      <c r="B39" s="209" t="s">
        <v>177</v>
      </c>
      <c r="C39" s="9" t="s">
        <v>178</v>
      </c>
      <c r="D39" s="208"/>
      <c r="E39" s="210"/>
    </row>
    <row r="40" spans="1:5" ht="25.5">
      <c r="A40" s="10" t="str">
        <f t="shared" ca="1" si="0"/>
        <v>GL.31</v>
      </c>
      <c r="B40" s="209" t="s">
        <v>179</v>
      </c>
      <c r="C40" s="9" t="s">
        <v>178</v>
      </c>
      <c r="D40" s="208"/>
      <c r="E40" s="210"/>
    </row>
    <row r="41" spans="1:5" ht="38.25">
      <c r="A41" s="10" t="str">
        <f t="shared" ca="1" si="0"/>
        <v>GL.32</v>
      </c>
      <c r="B41" s="10" t="s">
        <v>180</v>
      </c>
      <c r="C41" s="9" t="s">
        <v>48</v>
      </c>
      <c r="D41" s="208"/>
      <c r="E41" s="10"/>
    </row>
    <row r="42" spans="1:5" ht="25.5">
      <c r="A42" s="10" t="str">
        <f t="shared" ca="1" si="0"/>
        <v>GL.33</v>
      </c>
      <c r="B42" s="209" t="s">
        <v>181</v>
      </c>
      <c r="C42" s="9" t="s">
        <v>48</v>
      </c>
      <c r="D42" s="208"/>
      <c r="E42" s="10"/>
    </row>
    <row r="43" spans="1:5" ht="25.5">
      <c r="A43" s="10" t="str">
        <f t="shared" ca="1" si="0"/>
        <v>GL.34</v>
      </c>
      <c r="B43" s="209" t="s">
        <v>182</v>
      </c>
      <c r="C43" s="9" t="s">
        <v>48</v>
      </c>
      <c r="D43" s="208"/>
      <c r="E43" s="10"/>
    </row>
    <row r="44" spans="1:5" ht="38.25">
      <c r="A44" s="10" t="str">
        <f t="shared" ca="1" si="0"/>
        <v>GL.35</v>
      </c>
      <c r="B44" s="10" t="s">
        <v>183</v>
      </c>
      <c r="C44" s="9" t="s">
        <v>48</v>
      </c>
      <c r="D44" s="208"/>
      <c r="E44" s="208"/>
    </row>
    <row r="45" spans="1:5" ht="25.5">
      <c r="A45" s="10" t="str">
        <f ca="1">IF(ISNUMBER(VALUE(RIGHT(INDIRECT(ADDRESS(ROW()-1,COLUMN())),1))),("GL."&amp;RIGHT(INDIRECT(ADDRESS(ROW()-1,COLUMN())),LEN(INDIRECT(ADDRESS(ROW()-1,COLUMN())))-FIND(".",INDIRECT(ADDRESS(ROW()-1,COLUMN()))))+1),("GL."&amp;RIGHT(INDIRECT(ADDRESS(ROW()-2,COLUMN())),LEN(INDIRECT(ADDRESS(ROW()-2,COLUMN())))-FIND(".",INDIRECT(ADDRESS(ROW()-2,COLUMN()))))+1))</f>
        <v>GL.36</v>
      </c>
      <c r="B45" s="10" t="s">
        <v>184</v>
      </c>
      <c r="C45" s="9" t="s">
        <v>48</v>
      </c>
      <c r="D45" s="208"/>
      <c r="E45" s="208"/>
    </row>
    <row r="46" spans="1:5" ht="25.5">
      <c r="A46" s="10" t="str">
        <f ca="1">IF(ISNUMBER(VALUE(RIGHT(INDIRECT(ADDRESS(ROW()-1,COLUMN())),1))),("GL."&amp;RIGHT(INDIRECT(ADDRESS(ROW()-1,COLUMN())),LEN(INDIRECT(ADDRESS(ROW()-1,COLUMN())))-FIND(".",INDIRECT(ADDRESS(ROW()-1,COLUMN()))))+1),("GL."&amp;RIGHT(INDIRECT(ADDRESS(ROW()-2,COLUMN())),LEN(INDIRECT(ADDRESS(ROW()-2,COLUMN())))-FIND(".",INDIRECT(ADDRESS(ROW()-2,COLUMN()))))+1))</f>
        <v>GL.37</v>
      </c>
      <c r="B46" s="10" t="s">
        <v>185</v>
      </c>
      <c r="C46" s="9" t="s">
        <v>48</v>
      </c>
      <c r="D46" s="208"/>
      <c r="E46" s="208"/>
    </row>
    <row r="47" spans="1:5" ht="38.25">
      <c r="A47" s="10" t="str">
        <f ca="1">IF(ISNUMBER(VALUE(RIGHT(INDIRECT(ADDRESS(ROW()-1,COLUMN())),1))),("GL."&amp;RIGHT(INDIRECT(ADDRESS(ROW()-1,COLUMN())),LEN(INDIRECT(ADDRESS(ROW()-1,COLUMN())))-FIND(".",INDIRECT(ADDRESS(ROW()-1,COLUMN()))))+1),("GL."&amp;RIGHT(INDIRECT(ADDRESS(ROW()-2,COLUMN())),LEN(INDIRECT(ADDRESS(ROW()-2,COLUMN())))-FIND(".",INDIRECT(ADDRESS(ROW()-2,COLUMN()))))+1))</f>
        <v>GL.38</v>
      </c>
      <c r="B47" s="10" t="s">
        <v>186</v>
      </c>
      <c r="C47" s="9" t="s">
        <v>48</v>
      </c>
      <c r="D47" s="208"/>
      <c r="E47" s="208"/>
    </row>
    <row r="48" spans="1:5" ht="28.5">
      <c r="A48" s="10" t="str">
        <f t="shared" ref="A48:A49" ca="1" si="1">IF(ISNUMBER(VALUE(RIGHT(INDIRECT(ADDRESS(ROW()-1,COLUMN())),1))),("GL."&amp;RIGHT(INDIRECT(ADDRESS(ROW()-1,COLUMN())),LEN(INDIRECT(ADDRESS(ROW()-1,COLUMN())))-FIND(".",INDIRECT(ADDRESS(ROW()-1,COLUMN()))))+1),("GL."&amp;RIGHT(INDIRECT(ADDRESS(ROW()-2,COLUMN())),LEN(INDIRECT(ADDRESS(ROW()-2,COLUMN())))-FIND(".",INDIRECT(ADDRESS(ROW()-2,COLUMN()))))+1))</f>
        <v>GL.39</v>
      </c>
      <c r="B48" s="206" t="s">
        <v>187</v>
      </c>
      <c r="C48" s="9" t="s">
        <v>48</v>
      </c>
      <c r="D48" s="208"/>
      <c r="E48" s="10"/>
    </row>
    <row r="49" spans="1:5" ht="42.75">
      <c r="A49" s="10" t="str">
        <f t="shared" ca="1" si="1"/>
        <v>GL.40</v>
      </c>
      <c r="B49" s="206" t="s">
        <v>188</v>
      </c>
      <c r="C49" s="9" t="s">
        <v>48</v>
      </c>
      <c r="D49" s="208"/>
      <c r="E49" s="210"/>
    </row>
    <row r="50" spans="1:5" ht="28.5">
      <c r="A50" s="10" t="str">
        <f ca="1">IF(ISNUMBER(VALUE(RIGHT(INDIRECT(ADDRESS(ROW()-1,COLUMN())),1))),("GL."&amp;RIGHT(INDIRECT(ADDRESS(ROW()-1,COLUMN())),LEN(INDIRECT(ADDRESS(ROW()-1,COLUMN())))-FIND(".",INDIRECT(ADDRESS(ROW()-1,COLUMN()))))+1),("GL."&amp;RIGHT(INDIRECT(ADDRESS(ROW()-2,COLUMN())),LEN(INDIRECT(ADDRESS(ROW()-2,COLUMN())))-FIND(".",INDIRECT(ADDRESS(ROW()-2,COLUMN()))))+1))</f>
        <v>GL.41</v>
      </c>
      <c r="B50" s="206" t="s">
        <v>189</v>
      </c>
      <c r="C50" s="9" t="s">
        <v>48</v>
      </c>
      <c r="D50" s="208"/>
      <c r="E50" s="10"/>
    </row>
    <row r="51" spans="1:5" ht="28.5">
      <c r="A51" s="10" t="str">
        <f ca="1">IF(ISNUMBER(VALUE(RIGHT(INDIRECT(ADDRESS(ROW()-1,COLUMN())),1))),("GL."&amp;RIGHT(INDIRECT(ADDRESS(ROW()-1,COLUMN())),LEN(INDIRECT(ADDRESS(ROW()-1,COLUMN())))-FIND(".",INDIRECT(ADDRESS(ROW()-1,COLUMN()))))+1),("GL."&amp;RIGHT(INDIRECT(ADDRESS(ROW()-2,COLUMN())),LEN(INDIRECT(ADDRESS(ROW()-2,COLUMN())))-FIND(".",INDIRECT(ADDRESS(ROW()-2,COLUMN()))))+1))</f>
        <v>GL.42</v>
      </c>
      <c r="B51" s="207" t="s">
        <v>190</v>
      </c>
      <c r="C51" s="9" t="s">
        <v>48</v>
      </c>
      <c r="D51" s="208"/>
      <c r="E51" s="10"/>
    </row>
    <row r="52" spans="1:5" ht="14.25" customHeight="1">
      <c r="A52" s="204" t="s">
        <v>191</v>
      </c>
      <c r="B52" s="172"/>
      <c r="C52" s="172"/>
      <c r="D52" s="172"/>
      <c r="E52" s="173"/>
    </row>
    <row r="53" spans="1:5" ht="25.5">
      <c r="A53" s="7" t="str">
        <f t="shared" ca="1" si="0"/>
        <v>GL.43</v>
      </c>
      <c r="B53" s="29" t="s">
        <v>192</v>
      </c>
      <c r="C53" s="9" t="s">
        <v>48</v>
      </c>
      <c r="D53" s="9"/>
      <c r="E53" s="8"/>
    </row>
    <row r="54" spans="1:5" ht="25.5">
      <c r="A54" s="7" t="str">
        <f t="shared" ca="1" si="0"/>
        <v>GL.44</v>
      </c>
      <c r="B54" s="29" t="s">
        <v>193</v>
      </c>
      <c r="C54" s="9" t="s">
        <v>48</v>
      </c>
      <c r="D54" s="9"/>
      <c r="E54" s="8"/>
    </row>
    <row r="55" spans="1:5" ht="25.5">
      <c r="A55" s="7" t="str">
        <f t="shared" ca="1" si="0"/>
        <v>GL.45</v>
      </c>
      <c r="B55" s="15" t="s">
        <v>194</v>
      </c>
      <c r="C55" s="9" t="s">
        <v>48</v>
      </c>
      <c r="D55" s="9"/>
      <c r="E55" s="8"/>
    </row>
    <row r="56" spans="1:5" ht="38.25">
      <c r="A56" s="7" t="str">
        <f t="shared" ca="1" si="0"/>
        <v>GL.46</v>
      </c>
      <c r="B56" s="8" t="s">
        <v>195</v>
      </c>
      <c r="C56" s="9" t="s">
        <v>48</v>
      </c>
      <c r="D56" s="9"/>
      <c r="E56" s="8"/>
    </row>
    <row r="57" spans="1:5" ht="25.5">
      <c r="A57" s="7" t="str">
        <f t="shared" ca="1" si="0"/>
        <v>GL.47</v>
      </c>
      <c r="B57" s="29" t="s">
        <v>196</v>
      </c>
      <c r="C57" s="9" t="s">
        <v>48</v>
      </c>
      <c r="D57" s="9"/>
      <c r="E57" s="8"/>
    </row>
    <row r="58" spans="1:5" ht="25.5">
      <c r="A58" s="7" t="str">
        <f t="shared" ca="1" si="0"/>
        <v>GL.48</v>
      </c>
      <c r="B58" s="29" t="s">
        <v>197</v>
      </c>
      <c r="C58" s="9" t="s">
        <v>48</v>
      </c>
      <c r="D58" s="9"/>
      <c r="E58" s="8"/>
    </row>
    <row r="59" spans="1:5" ht="25.5">
      <c r="A59" s="7" t="str">
        <f t="shared" ca="1" si="0"/>
        <v>GL.49</v>
      </c>
      <c r="B59" s="29" t="s">
        <v>198</v>
      </c>
      <c r="C59" s="9" t="s">
        <v>48</v>
      </c>
      <c r="D59" s="9"/>
      <c r="E59" s="8"/>
    </row>
    <row r="60" spans="1:5" ht="25.5">
      <c r="A60" s="7" t="str">
        <f t="shared" ca="1" si="0"/>
        <v>GL.50</v>
      </c>
      <c r="B60" s="29" t="s">
        <v>199</v>
      </c>
      <c r="C60" s="9" t="s">
        <v>48</v>
      </c>
      <c r="D60" s="9"/>
      <c r="E60" s="8"/>
    </row>
    <row r="61" spans="1:5" ht="25.5">
      <c r="A61" s="7" t="str">
        <f t="shared" ca="1" si="0"/>
        <v>GL.51</v>
      </c>
      <c r="B61" s="29" t="s">
        <v>200</v>
      </c>
      <c r="C61" s="9" t="s">
        <v>48</v>
      </c>
      <c r="D61" s="9"/>
      <c r="E61" s="8"/>
    </row>
    <row r="62" spans="1:5" ht="25.5">
      <c r="A62" s="7" t="str">
        <f t="shared" ca="1" si="0"/>
        <v>GL.52</v>
      </c>
      <c r="B62" s="29" t="s">
        <v>201</v>
      </c>
      <c r="C62" s="9" t="s">
        <v>48</v>
      </c>
      <c r="D62" s="9"/>
      <c r="E62" s="8"/>
    </row>
    <row r="63" spans="1:5" ht="54.75" customHeight="1">
      <c r="A63" s="7" t="str">
        <f t="shared" ca="1" si="0"/>
        <v>GL.53</v>
      </c>
      <c r="B63" s="29" t="s">
        <v>202</v>
      </c>
      <c r="C63" s="9" t="s">
        <v>48</v>
      </c>
      <c r="D63" s="9"/>
      <c r="E63" s="8"/>
    </row>
    <row r="64" spans="1:5" ht="31.9" customHeight="1">
      <c r="A64" s="7" t="str">
        <f ca="1">IF(ISNUMBER(VALUE(RIGHT(INDIRECT(ADDRESS(ROW()-1,COLUMN())),1))),("GL."&amp;RIGHT(INDIRECT(ADDRESS(ROW()-1,COLUMN())),LEN(INDIRECT(ADDRESS(ROW()-1,COLUMN())))-FIND(".",INDIRECT(ADDRESS(ROW()-1,COLUMN()))))+1),("GL."&amp;RIGHT(INDIRECT(ADDRESS(ROW()-2,COLUMN())),LEN(INDIRECT(ADDRESS(ROW()-2,COLUMN())))-FIND(".",INDIRECT(ADDRESS(ROW()-2,COLUMN()))))+1))</f>
        <v>GL.54</v>
      </c>
      <c r="B64" s="29" t="s">
        <v>203</v>
      </c>
      <c r="C64" s="9" t="s">
        <v>48</v>
      </c>
      <c r="D64" s="9"/>
      <c r="E64" s="8"/>
    </row>
    <row r="65" spans="1:8" ht="44.25" customHeight="1">
      <c r="A65" s="7" t="str">
        <f ca="1">IF(ISNUMBER(VALUE(RIGHT(INDIRECT(ADDRESS(ROW()-1,COLUMN())),1))),("GL."&amp;RIGHT(INDIRECT(ADDRESS(ROW()-1,COLUMN())),LEN(INDIRECT(ADDRESS(ROW()-1,COLUMN())))-FIND(".",INDIRECT(ADDRESS(ROW()-1,COLUMN()))))+1),("GL."&amp;RIGHT(INDIRECT(ADDRESS(ROW()-2,COLUMN())),LEN(INDIRECT(ADDRESS(ROW()-2,COLUMN())))-FIND(".",INDIRECT(ADDRESS(ROW()-2,COLUMN()))))+1))</f>
        <v>GL.55</v>
      </c>
      <c r="B65" s="27" t="s">
        <v>204</v>
      </c>
      <c r="C65" s="9" t="s">
        <v>48</v>
      </c>
      <c r="D65" s="9"/>
      <c r="E65" s="8"/>
    </row>
    <row r="66" spans="1:8" s="6" customFormat="1">
      <c r="A66" s="204" t="s">
        <v>205</v>
      </c>
      <c r="B66" s="174"/>
      <c r="C66" s="174"/>
      <c r="D66" s="174"/>
      <c r="E66" s="174"/>
      <c r="F66" s="24"/>
    </row>
    <row r="67" spans="1:8" ht="25.5">
      <c r="A67" s="7" t="str">
        <f t="shared" ca="1" si="0"/>
        <v>GL.56</v>
      </c>
      <c r="B67" s="29" t="s">
        <v>206</v>
      </c>
      <c r="C67" s="9" t="s">
        <v>48</v>
      </c>
      <c r="D67" s="9"/>
      <c r="E67" s="200"/>
    </row>
    <row r="68" spans="1:8" ht="25.5">
      <c r="A68" s="7" t="str">
        <f t="shared" ca="1" si="0"/>
        <v>GL.57</v>
      </c>
      <c r="B68" s="29" t="s">
        <v>207</v>
      </c>
      <c r="C68" s="9" t="s">
        <v>48</v>
      </c>
      <c r="D68" s="9"/>
      <c r="E68" s="200"/>
    </row>
    <row r="69" spans="1:8" ht="25.5">
      <c r="A69" s="7" t="str">
        <f t="shared" ca="1" si="0"/>
        <v>GL.58</v>
      </c>
      <c r="B69" s="29" t="s">
        <v>208</v>
      </c>
      <c r="C69" s="9" t="s">
        <v>48</v>
      </c>
      <c r="D69" s="9"/>
      <c r="E69" s="200"/>
    </row>
    <row r="70" spans="1:8" s="6" customFormat="1">
      <c r="A70" s="7" t="str">
        <f t="shared" ca="1" si="0"/>
        <v>GL.59</v>
      </c>
      <c r="B70" s="8" t="s">
        <v>209</v>
      </c>
      <c r="C70" s="9" t="s">
        <v>48</v>
      </c>
      <c r="D70" s="9"/>
      <c r="E70" s="200"/>
      <c r="F70" s="24"/>
    </row>
    <row r="71" spans="1:8" s="6" customFormat="1" ht="25.5">
      <c r="A71" s="7" t="str">
        <f t="shared" ca="1" si="0"/>
        <v>GL.60</v>
      </c>
      <c r="B71" s="29" t="s">
        <v>210</v>
      </c>
      <c r="C71" s="9" t="s">
        <v>48</v>
      </c>
      <c r="D71" s="9"/>
      <c r="E71" s="200"/>
      <c r="F71" s="24"/>
      <c r="G71" s="24"/>
      <c r="H71" s="24"/>
    </row>
    <row r="72" spans="1:8" s="6" customFormat="1" ht="25.5">
      <c r="A72" s="7" t="str">
        <f t="shared" ca="1" si="0"/>
        <v>GL.61</v>
      </c>
      <c r="B72" s="29" t="s">
        <v>211</v>
      </c>
      <c r="C72" s="9" t="s">
        <v>48</v>
      </c>
      <c r="D72" s="9"/>
      <c r="E72" s="200"/>
      <c r="F72" s="24"/>
      <c r="G72" s="24"/>
      <c r="H72" s="24"/>
    </row>
    <row r="73" spans="1:8" s="6" customFormat="1" ht="25.5">
      <c r="A73" s="7" t="str">
        <f t="shared" ca="1" si="0"/>
        <v>GL.62</v>
      </c>
      <c r="B73" s="29" t="s">
        <v>212</v>
      </c>
      <c r="C73" s="9" t="s">
        <v>48</v>
      </c>
      <c r="D73" s="9"/>
      <c r="E73" s="200"/>
      <c r="F73" s="24"/>
      <c r="G73" s="24"/>
      <c r="H73" s="24"/>
    </row>
    <row r="74" spans="1:8" ht="25.5">
      <c r="A74" s="7" t="str">
        <f t="shared" ca="1" si="0"/>
        <v>GL.63</v>
      </c>
      <c r="B74" s="29" t="s">
        <v>213</v>
      </c>
      <c r="C74" s="9" t="s">
        <v>48</v>
      </c>
      <c r="D74" s="9"/>
      <c r="E74" s="200"/>
    </row>
    <row r="75" spans="1:8" s="6" customFormat="1" ht="25.5">
      <c r="A75" s="7" t="str">
        <f t="shared" ref="A75:A89" ca="1" si="2">IF(ISNUMBER(VALUE(RIGHT(INDIRECT(ADDRESS(ROW()-1,COLUMN())),1))),("GL."&amp;RIGHT(INDIRECT(ADDRESS(ROW()-1,COLUMN())),LEN(INDIRECT(ADDRESS(ROW()-1,COLUMN())))-FIND(".",INDIRECT(ADDRESS(ROW()-1,COLUMN()))))+1),("GL."&amp;RIGHT(INDIRECT(ADDRESS(ROW()-2,COLUMN())),LEN(INDIRECT(ADDRESS(ROW()-2,COLUMN())))-FIND(".",INDIRECT(ADDRESS(ROW()-2,COLUMN()))))+1))</f>
        <v>GL.64</v>
      </c>
      <c r="B75" s="203" t="s">
        <v>214</v>
      </c>
      <c r="C75" s="9" t="s">
        <v>48</v>
      </c>
      <c r="D75" s="9"/>
      <c r="E75" s="200"/>
      <c r="F75" s="24"/>
    </row>
    <row r="76" spans="1:8" s="6" customFormat="1" ht="25.5">
      <c r="A76" s="7" t="str">
        <f t="shared" ca="1" si="2"/>
        <v>GL.65</v>
      </c>
      <c r="B76" s="8" t="s">
        <v>215</v>
      </c>
      <c r="C76" s="9" t="s">
        <v>48</v>
      </c>
      <c r="D76" s="9"/>
      <c r="E76" s="200"/>
      <c r="F76" s="24"/>
    </row>
    <row r="77" spans="1:8" s="6" customFormat="1" ht="25.5">
      <c r="A77" s="7" t="str">
        <f t="shared" ca="1" si="2"/>
        <v>GL.66</v>
      </c>
      <c r="B77" s="203" t="s">
        <v>216</v>
      </c>
      <c r="C77" s="9" t="s">
        <v>48</v>
      </c>
      <c r="D77" s="9"/>
      <c r="E77" s="8"/>
      <c r="F77" s="24"/>
    </row>
    <row r="78" spans="1:8" ht="25.5">
      <c r="A78" s="7" t="str">
        <f t="shared" ca="1" si="2"/>
        <v>GL.67</v>
      </c>
      <c r="B78" s="29" t="s">
        <v>217</v>
      </c>
      <c r="C78" s="9" t="s">
        <v>48</v>
      </c>
      <c r="D78" s="9"/>
      <c r="E78" s="8"/>
    </row>
    <row r="79" spans="1:8" s="6" customFormat="1" ht="25.5">
      <c r="A79" s="7" t="str">
        <f t="shared" ca="1" si="2"/>
        <v>GL.68</v>
      </c>
      <c r="B79" s="8" t="s">
        <v>218</v>
      </c>
      <c r="C79" s="9" t="s">
        <v>48</v>
      </c>
      <c r="D79" s="9"/>
      <c r="E79" s="8"/>
      <c r="F79" s="24"/>
    </row>
    <row r="80" spans="1:8" s="6" customFormat="1">
      <c r="A80" s="7" t="str">
        <f t="shared" ca="1" si="2"/>
        <v>GL.69</v>
      </c>
      <c r="B80" s="203" t="s">
        <v>219</v>
      </c>
      <c r="C80" s="9" t="s">
        <v>48</v>
      </c>
      <c r="D80" s="9"/>
      <c r="E80" s="8"/>
      <c r="F80" s="24"/>
    </row>
    <row r="81" spans="1:8" s="6" customFormat="1" ht="25.5">
      <c r="A81" s="7" t="str">
        <f t="shared" ca="1" si="2"/>
        <v>GL.70</v>
      </c>
      <c r="B81" s="203" t="s">
        <v>220</v>
      </c>
      <c r="C81" s="9" t="s">
        <v>48</v>
      </c>
      <c r="D81" s="9"/>
      <c r="E81" s="8"/>
      <c r="F81" s="24"/>
    </row>
    <row r="82" spans="1:8" s="6" customFormat="1" ht="25.5">
      <c r="A82" s="7" t="str">
        <f t="shared" ca="1" si="2"/>
        <v>GL.71</v>
      </c>
      <c r="B82" s="8" t="s">
        <v>221</v>
      </c>
      <c r="C82" s="9" t="s">
        <v>48</v>
      </c>
      <c r="D82" s="9"/>
      <c r="E82" s="200"/>
      <c r="F82" s="24"/>
    </row>
    <row r="83" spans="1:8" ht="25.5">
      <c r="A83" s="7" t="str">
        <f t="shared" ca="1" si="2"/>
        <v>GL.72</v>
      </c>
      <c r="B83" s="29" t="s">
        <v>222</v>
      </c>
      <c r="C83" s="9" t="s">
        <v>48</v>
      </c>
      <c r="D83" s="9"/>
      <c r="E83" s="200"/>
    </row>
    <row r="84" spans="1:8" s="6" customFormat="1" ht="25.5">
      <c r="A84" s="7" t="str">
        <f t="shared" ca="1" si="2"/>
        <v>GL.73</v>
      </c>
      <c r="B84" s="8" t="s">
        <v>223</v>
      </c>
      <c r="C84" s="9" t="s">
        <v>48</v>
      </c>
      <c r="D84" s="9"/>
      <c r="E84" s="8"/>
      <c r="F84" s="24"/>
    </row>
    <row r="85" spans="1:8" s="6" customFormat="1">
      <c r="A85" s="7" t="str">
        <f t="shared" ca="1" si="2"/>
        <v>GL.74</v>
      </c>
      <c r="B85" s="8" t="s">
        <v>224</v>
      </c>
      <c r="C85" s="9" t="s">
        <v>48</v>
      </c>
      <c r="D85" s="9"/>
      <c r="E85" s="8"/>
      <c r="F85" s="24"/>
    </row>
    <row r="86" spans="1:8" s="6" customFormat="1" ht="25.5">
      <c r="A86" s="7" t="str">
        <f t="shared" ca="1" si="2"/>
        <v>GL.75</v>
      </c>
      <c r="B86" s="203" t="s">
        <v>225</v>
      </c>
      <c r="C86" s="9" t="s">
        <v>48</v>
      </c>
      <c r="D86" s="9"/>
      <c r="E86" s="8"/>
      <c r="F86" s="24"/>
    </row>
    <row r="87" spans="1:8" s="6" customFormat="1" ht="25.5">
      <c r="A87" s="7" t="str">
        <f t="shared" ca="1" si="2"/>
        <v>GL.76</v>
      </c>
      <c r="B87" s="203" t="s">
        <v>226</v>
      </c>
      <c r="C87" s="9" t="s">
        <v>48</v>
      </c>
      <c r="D87" s="9"/>
      <c r="E87" s="8"/>
      <c r="F87" s="24"/>
    </row>
    <row r="88" spans="1:8" s="6" customFormat="1" ht="25.5">
      <c r="A88" s="7" t="str">
        <f t="shared" ca="1" si="2"/>
        <v>GL.77</v>
      </c>
      <c r="B88" s="8" t="s">
        <v>227</v>
      </c>
      <c r="C88" s="9" t="s">
        <v>48</v>
      </c>
      <c r="D88" s="9"/>
      <c r="E88" s="8"/>
      <c r="F88" s="24"/>
    </row>
    <row r="89" spans="1:8" s="6" customFormat="1" ht="25.5">
      <c r="A89" s="7" t="str">
        <f t="shared" ca="1" si="2"/>
        <v>GL.78</v>
      </c>
      <c r="B89" s="8" t="s">
        <v>1186</v>
      </c>
      <c r="C89" s="9" t="s">
        <v>48</v>
      </c>
      <c r="D89" s="9"/>
      <c r="E89" s="8"/>
      <c r="F89" s="24"/>
    </row>
    <row r="90" spans="1:8" s="6" customFormat="1" ht="25.5">
      <c r="A90" s="7" t="str">
        <f ca="1">IF(ISNUMBER(VALUE(RIGHT(INDIRECT(ADDRESS(ROW()-1,COLUMN())),1))),("GL."&amp;RIGHT(INDIRECT(ADDRESS(ROW()-1,COLUMN())),LEN(INDIRECT(ADDRESS(ROW()-1,COLUMN())))-FIND(".",INDIRECT(ADDRESS(ROW()-1,COLUMN()))))+1),("GL."&amp;RIGHT(INDIRECT(ADDRESS(ROW()-2,COLUMN())),LEN(INDIRECT(ADDRESS(ROW()-2,COLUMN())))-FIND(".",INDIRECT(ADDRESS(ROW()-2,COLUMN()))))+1))</f>
        <v>GL.79</v>
      </c>
      <c r="B90" s="8" t="s">
        <v>228</v>
      </c>
      <c r="C90" s="9" t="s">
        <v>48</v>
      </c>
      <c r="D90" s="9"/>
      <c r="E90" s="200"/>
      <c r="F90" s="24"/>
    </row>
    <row r="91" spans="1:8" s="6" customFormat="1" ht="25.5">
      <c r="A91" s="7" t="str">
        <f ca="1">IF(ISNUMBER(VALUE(RIGHT(INDIRECT(ADDRESS(ROW()-1,COLUMN())),1))),("GL."&amp;RIGHT(INDIRECT(ADDRESS(ROW()-1,COLUMN())),LEN(INDIRECT(ADDRESS(ROW()-1,COLUMN())))-FIND(".",INDIRECT(ADDRESS(ROW()-1,COLUMN()))))+1),("GL."&amp;RIGHT(INDIRECT(ADDRESS(ROW()-2,COLUMN())),LEN(INDIRECT(ADDRESS(ROW()-2,COLUMN())))-FIND(".",INDIRECT(ADDRESS(ROW()-2,COLUMN()))))+1))</f>
        <v>GL.80</v>
      </c>
      <c r="B91" s="8" t="s">
        <v>229</v>
      </c>
      <c r="C91" s="9" t="s">
        <v>48</v>
      </c>
      <c r="D91" s="9"/>
      <c r="E91" s="200"/>
      <c r="F91" s="24"/>
    </row>
    <row r="92" spans="1:8" s="6" customFormat="1" ht="38.25">
      <c r="A92" s="7" t="str">
        <f t="shared" ref="A92:A93" ca="1" si="3">IF(ISNUMBER(VALUE(RIGHT(INDIRECT(ADDRESS(ROW()-1,COLUMN())),1))),("GL."&amp;RIGHT(INDIRECT(ADDRESS(ROW()-1,COLUMN())),LEN(INDIRECT(ADDRESS(ROW()-1,COLUMN())))-FIND(".",INDIRECT(ADDRESS(ROW()-1,COLUMN()))))+1),("GL."&amp;RIGHT(INDIRECT(ADDRESS(ROW()-2,COLUMN())),LEN(INDIRECT(ADDRESS(ROW()-2,COLUMN())))-FIND(".",INDIRECT(ADDRESS(ROW()-2,COLUMN()))))+1))</f>
        <v>GL.81</v>
      </c>
      <c r="B92" s="15" t="s">
        <v>230</v>
      </c>
      <c r="C92" s="9" t="s">
        <v>48</v>
      </c>
      <c r="D92" s="9"/>
      <c r="E92" s="12"/>
      <c r="F92" s="24"/>
      <c r="G92" s="24"/>
      <c r="H92" s="24"/>
    </row>
    <row r="93" spans="1:8" s="6" customFormat="1" ht="25.5">
      <c r="A93" s="7" t="str">
        <f t="shared" ca="1" si="3"/>
        <v>GL.82</v>
      </c>
      <c r="B93" s="15" t="s">
        <v>231</v>
      </c>
      <c r="C93" s="9" t="s">
        <v>48</v>
      </c>
      <c r="D93" s="9"/>
      <c r="E93" s="12"/>
      <c r="F93" s="24"/>
    </row>
    <row r="94" spans="1:8" customFormat="1">
      <c r="A94" s="202" t="s">
        <v>232</v>
      </c>
      <c r="B94" s="175"/>
      <c r="C94" s="175"/>
      <c r="D94" s="175"/>
      <c r="E94" s="175"/>
    </row>
    <row r="95" spans="1:8" customFormat="1" ht="25.5">
      <c r="A95" s="7" t="str">
        <f ca="1">IF(ISNUMBER(VALUE(RIGHT(INDIRECT(ADDRESS(ROW()-1,COLUMN())),1))),("GL."&amp;RIGHT(INDIRECT(ADDRESS(ROW()-1,COLUMN())),LEN(INDIRECT(ADDRESS(ROW()-1,COLUMN())))-FIND(".",INDIRECT(ADDRESS(ROW()-1,COLUMN()))))+1),("GL."&amp;RIGHT(INDIRECT(ADDRESS(ROW()-2,COLUMN())),LEN(INDIRECT(ADDRESS(ROW()-2,COLUMN())))-FIND(".",INDIRECT(ADDRESS(ROW()-2,COLUMN()))))+1))</f>
        <v>GL.83</v>
      </c>
      <c r="B95" s="30" t="s">
        <v>233</v>
      </c>
      <c r="C95" s="9" t="s">
        <v>48</v>
      </c>
      <c r="D95" s="9"/>
      <c r="E95" s="200"/>
    </row>
    <row r="96" spans="1:8" customFormat="1" ht="25.5">
      <c r="A96" s="7" t="str">
        <f t="shared" ref="A96:A105" ca="1" si="4">IF(ISNUMBER(VALUE(RIGHT(INDIRECT(ADDRESS(ROW()-1,COLUMN())),1))),("GL."&amp;RIGHT(INDIRECT(ADDRESS(ROW()-1,COLUMN())),LEN(INDIRECT(ADDRESS(ROW()-1,COLUMN())))-FIND(".",INDIRECT(ADDRESS(ROW()-1,COLUMN()))))+1),("GL."&amp;RIGHT(INDIRECT(ADDRESS(ROW()-2,COLUMN())),LEN(INDIRECT(ADDRESS(ROW()-2,COLUMN())))-FIND(".",INDIRECT(ADDRESS(ROW()-2,COLUMN()))))+1))</f>
        <v>GL.84</v>
      </c>
      <c r="B96" s="30" t="s">
        <v>234</v>
      </c>
      <c r="C96" s="9" t="s">
        <v>48</v>
      </c>
      <c r="D96" s="9"/>
      <c r="E96" s="200"/>
    </row>
    <row r="97" spans="1:5" customFormat="1" ht="36" customHeight="1">
      <c r="A97" s="7" t="str">
        <f t="shared" ca="1" si="4"/>
        <v>GL.85</v>
      </c>
      <c r="B97" s="201" t="s">
        <v>235</v>
      </c>
      <c r="C97" s="9" t="s">
        <v>48</v>
      </c>
      <c r="D97" s="9"/>
      <c r="E97" s="200"/>
    </row>
    <row r="98" spans="1:5" customFormat="1" ht="25.5">
      <c r="A98" s="7" t="str">
        <f t="shared" ca="1" si="4"/>
        <v>GL.86</v>
      </c>
      <c r="B98" s="30" t="s">
        <v>236</v>
      </c>
      <c r="C98" s="9" t="s">
        <v>48</v>
      </c>
      <c r="D98" s="9"/>
      <c r="E98" s="200"/>
    </row>
    <row r="99" spans="1:5" customFormat="1" ht="25.5">
      <c r="A99" s="7" t="str">
        <f t="shared" ca="1" si="4"/>
        <v>GL.87</v>
      </c>
      <c r="B99" s="30" t="s">
        <v>237</v>
      </c>
      <c r="C99" s="9" t="s">
        <v>48</v>
      </c>
      <c r="D99" s="9"/>
      <c r="E99" s="200"/>
    </row>
    <row r="100" spans="1:5" customFormat="1" ht="25.5">
      <c r="A100" s="7" t="str">
        <f t="shared" ca="1" si="4"/>
        <v>GL.88</v>
      </c>
      <c r="B100" s="30" t="s">
        <v>238</v>
      </c>
      <c r="C100" s="9" t="s">
        <v>48</v>
      </c>
      <c r="D100" s="9"/>
      <c r="E100" s="200"/>
    </row>
    <row r="101" spans="1:5" customFormat="1" ht="25.5">
      <c r="A101" s="7" t="str">
        <f t="shared" ca="1" si="4"/>
        <v>GL.89</v>
      </c>
      <c r="B101" s="30" t="s">
        <v>239</v>
      </c>
      <c r="C101" s="9" t="s">
        <v>48</v>
      </c>
      <c r="D101" s="9"/>
      <c r="E101" s="200"/>
    </row>
    <row r="102" spans="1:5" customFormat="1" ht="25.5">
      <c r="A102" s="7" t="str">
        <f t="shared" ca="1" si="4"/>
        <v>GL.90</v>
      </c>
      <c r="B102" s="30" t="s">
        <v>240</v>
      </c>
      <c r="C102" s="9" t="s">
        <v>48</v>
      </c>
      <c r="D102" s="9"/>
      <c r="E102" s="200"/>
    </row>
    <row r="103" spans="1:5" customFormat="1" ht="25.5">
      <c r="A103" s="7" t="str">
        <f t="shared" ca="1" si="4"/>
        <v>GL.91</v>
      </c>
      <c r="B103" s="30" t="s">
        <v>241</v>
      </c>
      <c r="C103" s="9" t="s">
        <v>48</v>
      </c>
      <c r="D103" s="9"/>
      <c r="E103" s="200"/>
    </row>
    <row r="104" spans="1:5" customFormat="1" ht="25.5">
      <c r="A104" s="7" t="str">
        <f t="shared" ca="1" si="4"/>
        <v>GL.92</v>
      </c>
      <c r="B104" s="30" t="s">
        <v>242</v>
      </c>
      <c r="C104" s="9" t="s">
        <v>48</v>
      </c>
      <c r="D104" s="9"/>
      <c r="E104" s="200"/>
    </row>
    <row r="105" spans="1:5" customFormat="1" ht="25.5">
      <c r="A105" s="7" t="str">
        <f t="shared" ca="1" si="4"/>
        <v>GL.93</v>
      </c>
      <c r="B105" s="30" t="s">
        <v>243</v>
      </c>
      <c r="C105" s="9" t="s">
        <v>48</v>
      </c>
      <c r="D105" s="9"/>
      <c r="E105" s="200"/>
    </row>
    <row r="106" spans="1:5" ht="14.25" customHeight="1">
      <c r="A106" s="204" t="s">
        <v>110</v>
      </c>
      <c r="B106" s="172"/>
      <c r="C106" s="172"/>
      <c r="D106" s="172"/>
      <c r="E106" s="173"/>
    </row>
    <row r="107" spans="1:5" ht="29.25" customHeight="1">
      <c r="A107" s="7" t="str">
        <f t="shared" ref="A107:A129" ca="1" si="5">IF(ISNUMBER(VALUE(RIGHT(INDIRECT(ADDRESS(ROW()-1,COLUMN())),1))),("GL."&amp;RIGHT(INDIRECT(ADDRESS(ROW()-1,COLUMN())),LEN(INDIRECT(ADDRESS(ROW()-1,COLUMN())))-FIND(".",INDIRECT(ADDRESS(ROW()-1,COLUMN()))))+1),("GL."&amp;RIGHT(INDIRECT(ADDRESS(ROW()-2,COLUMN())),LEN(INDIRECT(ADDRESS(ROW()-2,COLUMN())))-FIND(".",INDIRECT(ADDRESS(ROW()-2,COLUMN()))))+1))</f>
        <v>GL.94</v>
      </c>
      <c r="B107" s="29" t="s">
        <v>244</v>
      </c>
      <c r="C107" s="9" t="s">
        <v>48</v>
      </c>
      <c r="D107" s="9"/>
      <c r="E107" s="8"/>
    </row>
    <row r="108" spans="1:5" ht="27" customHeight="1">
      <c r="A108" s="7" t="str">
        <f t="shared" ca="1" si="5"/>
        <v>GL.95</v>
      </c>
      <c r="B108" s="29" t="s">
        <v>245</v>
      </c>
      <c r="C108" s="9" t="s">
        <v>48</v>
      </c>
      <c r="D108" s="9"/>
      <c r="E108" s="8"/>
    </row>
    <row r="109" spans="1:5" ht="30" customHeight="1">
      <c r="A109" s="7" t="str">
        <f t="shared" ca="1" si="5"/>
        <v>GL.96</v>
      </c>
      <c r="B109" s="8" t="s">
        <v>246</v>
      </c>
      <c r="C109" s="9" t="s">
        <v>48</v>
      </c>
      <c r="D109" s="9"/>
      <c r="E109" s="11"/>
    </row>
    <row r="110" spans="1:5" ht="25.5">
      <c r="A110" s="7" t="str">
        <f t="shared" ca="1" si="5"/>
        <v>GL.97</v>
      </c>
      <c r="B110" s="8" t="s">
        <v>247</v>
      </c>
      <c r="C110" s="9" t="s">
        <v>48</v>
      </c>
      <c r="D110" s="9"/>
      <c r="E110" s="11"/>
    </row>
    <row r="111" spans="1:5" ht="14.25">
      <c r="A111" s="7" t="str">
        <f t="shared" ca="1" si="5"/>
        <v>GL.98</v>
      </c>
      <c r="B111" s="8" t="s">
        <v>248</v>
      </c>
      <c r="C111" s="9" t="s">
        <v>48</v>
      </c>
      <c r="D111" s="9"/>
      <c r="E111" s="11"/>
    </row>
    <row r="112" spans="1:5" ht="25.5">
      <c r="A112" s="7" t="str">
        <f t="shared" ca="1" si="5"/>
        <v>GL.99</v>
      </c>
      <c r="B112" s="29" t="s">
        <v>249</v>
      </c>
      <c r="C112" s="9" t="s">
        <v>48</v>
      </c>
      <c r="D112" s="9"/>
      <c r="E112" s="8"/>
    </row>
    <row r="113" spans="1:5" ht="38.25">
      <c r="A113" s="7" t="str">
        <f t="shared" ca="1" si="5"/>
        <v>GL.100</v>
      </c>
      <c r="B113" s="29" t="s">
        <v>250</v>
      </c>
      <c r="C113" s="9" t="s">
        <v>48</v>
      </c>
      <c r="D113" s="9"/>
      <c r="E113" s="8"/>
    </row>
    <row r="114" spans="1:5" ht="25.5">
      <c r="A114" s="7" t="str">
        <f t="shared" ca="1" si="5"/>
        <v>GL.101</v>
      </c>
      <c r="B114" s="15" t="s">
        <v>251</v>
      </c>
      <c r="C114" s="9" t="s">
        <v>48</v>
      </c>
      <c r="D114" s="9"/>
      <c r="E114" s="11"/>
    </row>
    <row r="115" spans="1:5" ht="25.5">
      <c r="A115" s="7" t="str">
        <f t="shared" ca="1" si="5"/>
        <v>GL.102</v>
      </c>
      <c r="B115" s="15" t="s">
        <v>252</v>
      </c>
      <c r="C115" s="9" t="s">
        <v>48</v>
      </c>
      <c r="D115" s="9"/>
      <c r="E115" s="11"/>
    </row>
    <row r="116" spans="1:5" ht="25.5">
      <c r="A116" s="7" t="str">
        <f t="shared" ca="1" si="5"/>
        <v>GL.103</v>
      </c>
      <c r="B116" s="29" t="s">
        <v>253</v>
      </c>
      <c r="C116" s="9" t="s">
        <v>48</v>
      </c>
      <c r="D116" s="9"/>
      <c r="E116" s="8"/>
    </row>
    <row r="117" spans="1:5" ht="38.25">
      <c r="A117" s="7" t="str">
        <f t="shared" ca="1" si="5"/>
        <v>GL.104</v>
      </c>
      <c r="B117" s="8" t="s">
        <v>254</v>
      </c>
      <c r="C117" s="9" t="s">
        <v>48</v>
      </c>
      <c r="D117" s="9"/>
      <c r="E117" s="11"/>
    </row>
    <row r="118" spans="1:5" ht="38.25">
      <c r="A118" s="7" t="str">
        <f t="shared" ca="1" si="5"/>
        <v>GL.105</v>
      </c>
      <c r="B118" s="15" t="s">
        <v>255</v>
      </c>
      <c r="C118" s="9" t="s">
        <v>48</v>
      </c>
      <c r="D118" s="9"/>
      <c r="E118" s="8"/>
    </row>
    <row r="119" spans="1:5" ht="25.5">
      <c r="A119" s="7" t="str">
        <f t="shared" ca="1" si="5"/>
        <v>GL.106</v>
      </c>
      <c r="B119" s="8" t="s">
        <v>256</v>
      </c>
      <c r="C119" s="9" t="s">
        <v>48</v>
      </c>
      <c r="D119" s="9"/>
      <c r="E119" s="11"/>
    </row>
    <row r="120" spans="1:5" ht="25.5">
      <c r="A120" s="7" t="str">
        <f t="shared" ca="1" si="5"/>
        <v>GL.107</v>
      </c>
      <c r="B120" s="8" t="s">
        <v>257</v>
      </c>
      <c r="C120" s="9" t="s">
        <v>48</v>
      </c>
      <c r="D120" s="9"/>
      <c r="E120" s="11"/>
    </row>
    <row r="121" spans="1:5" ht="25.5">
      <c r="A121" s="7" t="str">
        <f t="shared" ca="1" si="5"/>
        <v>GL.108</v>
      </c>
      <c r="B121" s="8" t="s">
        <v>258</v>
      </c>
      <c r="C121" s="9" t="s">
        <v>48</v>
      </c>
      <c r="D121" s="9"/>
      <c r="E121" s="11"/>
    </row>
    <row r="122" spans="1:5" ht="25.5">
      <c r="A122" s="7" t="str">
        <f t="shared" ca="1" si="5"/>
        <v>GL.109</v>
      </c>
      <c r="B122" s="8" t="s">
        <v>259</v>
      </c>
      <c r="C122" s="9" t="s">
        <v>48</v>
      </c>
      <c r="D122" s="9"/>
      <c r="E122" s="11"/>
    </row>
    <row r="123" spans="1:5" ht="25.5">
      <c r="A123" s="7" t="str">
        <f t="shared" ca="1" si="5"/>
        <v>GL.110</v>
      </c>
      <c r="B123" s="8" t="s">
        <v>260</v>
      </c>
      <c r="C123" s="9" t="s">
        <v>48</v>
      </c>
      <c r="D123" s="9"/>
      <c r="E123" s="11"/>
    </row>
    <row r="124" spans="1:5" ht="25.5">
      <c r="A124" s="7" t="str">
        <f t="shared" ca="1" si="5"/>
        <v>GL.111</v>
      </c>
      <c r="B124" s="8" t="s">
        <v>261</v>
      </c>
      <c r="C124" s="9" t="s">
        <v>48</v>
      </c>
      <c r="D124" s="9"/>
      <c r="E124" s="12"/>
    </row>
    <row r="125" spans="1:5" ht="25.5">
      <c r="A125" s="7" t="str">
        <f t="shared" ca="1" si="5"/>
        <v>GL.112</v>
      </c>
      <c r="B125" s="8" t="s">
        <v>262</v>
      </c>
      <c r="C125" s="9" t="s">
        <v>48</v>
      </c>
      <c r="D125" s="9"/>
      <c r="E125" s="12"/>
    </row>
    <row r="126" spans="1:5" ht="38.25">
      <c r="A126" s="7" t="str">
        <f t="shared" ca="1" si="5"/>
        <v>GL.113</v>
      </c>
      <c r="B126" s="8" t="s">
        <v>263</v>
      </c>
      <c r="C126" s="9" t="s">
        <v>48</v>
      </c>
      <c r="D126" s="9"/>
      <c r="E126" s="11"/>
    </row>
    <row r="127" spans="1:5" ht="25.5">
      <c r="A127" s="7" t="str">
        <f t="shared" ca="1" si="5"/>
        <v>GL.114</v>
      </c>
      <c r="B127" s="8" t="s">
        <v>264</v>
      </c>
      <c r="C127" s="9" t="s">
        <v>48</v>
      </c>
      <c r="D127" s="9"/>
      <c r="E127" s="11"/>
    </row>
    <row r="128" spans="1:5" ht="25.5">
      <c r="A128" s="7" t="str">
        <f t="shared" ca="1" si="5"/>
        <v>GL.115</v>
      </c>
      <c r="B128" s="8" t="s">
        <v>265</v>
      </c>
      <c r="C128" s="9" t="s">
        <v>48</v>
      </c>
      <c r="D128" s="9"/>
      <c r="E128" s="11"/>
    </row>
    <row r="129" spans="1:5" ht="38.25" customHeight="1">
      <c r="A129" s="7" t="str">
        <f t="shared" ca="1" si="5"/>
        <v>GL.116</v>
      </c>
      <c r="B129" s="8" t="s">
        <v>266</v>
      </c>
      <c r="C129" s="9" t="s">
        <v>48</v>
      </c>
      <c r="D129" s="9"/>
      <c r="E129" s="8"/>
    </row>
    <row r="130" spans="1:5" ht="16.5">
      <c r="B130" s="126"/>
    </row>
    <row r="131" spans="1:5" ht="16.5">
      <c r="B131" s="126"/>
    </row>
    <row r="132" spans="1:5" ht="16.5">
      <c r="B132" s="126"/>
    </row>
  </sheetData>
  <mergeCells count="7">
    <mergeCell ref="A7:E7"/>
    <mergeCell ref="C6:E6"/>
    <mergeCell ref="C1:E1"/>
    <mergeCell ref="C2:E2"/>
    <mergeCell ref="C3:E3"/>
    <mergeCell ref="C4:E4"/>
    <mergeCell ref="C5:E5"/>
  </mergeCells>
  <phoneticPr fontId="0" type="noConversion"/>
  <conditionalFormatting sqref="B1:B6">
    <cfRule type="duplicateValues" dxfId="64" priority="1"/>
  </conditionalFormatting>
  <conditionalFormatting sqref="B106:B129 B52:B64 B7:B47 B133:B1048576 B66:B91">
    <cfRule type="duplicateValues" dxfId="63" priority="272"/>
  </conditionalFormatting>
  <conditionalFormatting sqref="B127">
    <cfRule type="expression" dxfId="62" priority="3">
      <formula>#REF!=9</formula>
    </cfRule>
  </conditionalFormatting>
  <conditionalFormatting sqref="B133:B1048576 B94:B129 B52:B64 B7:B47 B66:B91">
    <cfRule type="duplicateValues" dxfId="61" priority="2"/>
  </conditionalFormatting>
  <printOptions horizontalCentered="1"/>
  <pageMargins left="0.5" right="0.5" top="0.9" bottom="0.75" header="0.3" footer="0.3"/>
  <pageSetup paperSize="5" scale="93" fitToHeight="0" orientation="landscape" horizontalDpi="4294967293" r:id="rId1"/>
  <headerFooter>
    <oddHeader>&amp;C&amp;"Arial,Bold"&amp;14CTRMA
&amp;"Arial,Regular"&amp;11 Functional and Technical Requirements</oddHeader>
    <oddFooter>&amp;L&amp;"Arial,Regular"&amp;10Attachment B&amp;C&amp;"Arial,Regular"&amp;10Page &amp;P of &amp;N&amp;R&amp;"Arial,Regular"&amp;10Last Updated: May 6, 2026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4FFFA-0A3F-4EC0-A6E7-975C6AD0B8F6}">
  <sheetPr>
    <tabColor theme="2"/>
    <pageSetUpPr fitToPage="1"/>
  </sheetPr>
  <dimension ref="A1:H90"/>
  <sheetViews>
    <sheetView tabSelected="1" zoomScaleNormal="100" workbookViewId="0">
      <selection activeCell="B37" sqref="B37"/>
    </sheetView>
  </sheetViews>
  <sheetFormatPr defaultColWidth="10.28515625" defaultRowHeight="15"/>
  <cols>
    <col min="1" max="1" width="11.140625" style="94" customWidth="1"/>
    <col min="2" max="2" width="107" style="37" customWidth="1"/>
    <col min="3" max="3" width="12.140625" style="97" customWidth="1"/>
    <col min="4" max="4" width="15.5703125" style="97" customWidth="1"/>
    <col min="5" max="5" width="35.7109375" style="98" customWidth="1"/>
    <col min="6" max="16384" width="10.28515625" style="37"/>
  </cols>
  <sheetData>
    <row r="1" spans="1:6" customFormat="1">
      <c r="A1" s="178" t="s">
        <v>21</v>
      </c>
      <c r="B1" s="178" t="s">
        <v>22</v>
      </c>
      <c r="C1" s="314" t="s">
        <v>23</v>
      </c>
      <c r="D1" s="314"/>
      <c r="E1" s="314"/>
    </row>
    <row r="2" spans="1:6" customFormat="1" ht="54.75" customHeight="1">
      <c r="A2" s="181" t="s">
        <v>24</v>
      </c>
      <c r="B2" s="184" t="s">
        <v>38</v>
      </c>
      <c r="C2" s="315" t="s">
        <v>26</v>
      </c>
      <c r="D2" s="315"/>
      <c r="E2" s="315"/>
    </row>
    <row r="3" spans="1:6" customFormat="1" ht="30.75" customHeight="1">
      <c r="A3" s="181" t="s">
        <v>27</v>
      </c>
      <c r="B3" s="184" t="s">
        <v>39</v>
      </c>
      <c r="C3" s="315" t="s">
        <v>29</v>
      </c>
      <c r="D3" s="315"/>
      <c r="E3" s="315"/>
    </row>
    <row r="4" spans="1:6" customFormat="1" ht="40.5" customHeight="1">
      <c r="A4" s="181" t="s">
        <v>30</v>
      </c>
      <c r="B4" s="185" t="s">
        <v>1169</v>
      </c>
      <c r="C4" s="315" t="s">
        <v>31</v>
      </c>
      <c r="D4" s="315"/>
      <c r="E4" s="315"/>
    </row>
    <row r="5" spans="1:6" customFormat="1" ht="57.75" customHeight="1">
      <c r="A5" s="181" t="s">
        <v>32</v>
      </c>
      <c r="B5" s="185" t="s">
        <v>33</v>
      </c>
      <c r="C5" s="315" t="s">
        <v>34</v>
      </c>
      <c r="D5" s="315"/>
      <c r="E5" s="315"/>
    </row>
    <row r="6" spans="1:6" customFormat="1" ht="30.75" customHeight="1">
      <c r="A6" s="181" t="s">
        <v>35</v>
      </c>
      <c r="B6" s="185" t="s">
        <v>36</v>
      </c>
      <c r="C6" s="315" t="s">
        <v>37</v>
      </c>
      <c r="D6" s="315"/>
      <c r="E6" s="315"/>
    </row>
    <row r="7" spans="1:6" ht="15.75">
      <c r="A7" s="319" t="s">
        <v>267</v>
      </c>
      <c r="B7" s="319"/>
      <c r="C7" s="319"/>
      <c r="D7" s="319"/>
      <c r="E7" s="319"/>
    </row>
    <row r="8" spans="1:6" s="95" customFormat="1" ht="23.45" customHeight="1">
      <c r="A8" s="2" t="s">
        <v>127</v>
      </c>
      <c r="B8" s="2" t="s">
        <v>128</v>
      </c>
      <c r="C8" s="2" t="s">
        <v>42</v>
      </c>
      <c r="D8" s="2" t="s">
        <v>43</v>
      </c>
      <c r="E8" s="2" t="s">
        <v>44</v>
      </c>
      <c r="F8" s="94"/>
    </row>
    <row r="9" spans="1:6" ht="13.9" customHeight="1">
      <c r="A9" s="240" t="s">
        <v>129</v>
      </c>
      <c r="B9" s="241"/>
      <c r="C9" s="241"/>
      <c r="D9" s="241"/>
      <c r="E9" s="242"/>
      <c r="F9" s="50"/>
    </row>
    <row r="10" spans="1:6" ht="25.5">
      <c r="A10" s="7" t="s">
        <v>268</v>
      </c>
      <c r="B10" s="234" t="s">
        <v>269</v>
      </c>
      <c r="C10" s="62" t="s">
        <v>48</v>
      </c>
      <c r="D10" s="62"/>
      <c r="E10" s="41"/>
      <c r="F10" s="50"/>
    </row>
    <row r="11" spans="1:6" ht="25.5">
      <c r="A11" s="7" t="str">
        <f ca="1">IF(ISNUMBER(VALUE(RIGHT(INDIRECT(ADDRESS(ROW()-1,COLUMN())),1))),("BM."&amp;RIGHT(INDIRECT(ADDRESS(ROW()-1,COLUMN())),LEN(INDIRECT(ADDRESS(ROW()-1,COLUMN())))-FIND(".",INDIRECT(ADDRESS(ROW()-1,COLUMN()))))+1),("BM."&amp;RIGHT(INDIRECT(ADDRESS(ROW()-2,COLUMN())),LEN(INDIRECT(ADDRESS(ROW()-2,COLUMN())))-FIND(".",INDIRECT(ADDRESS(ROW()-2,COLUMN()))))+1))</f>
        <v>BM.2</v>
      </c>
      <c r="B11" s="234" t="s">
        <v>270</v>
      </c>
      <c r="C11" s="62" t="s">
        <v>132</v>
      </c>
      <c r="D11" s="62"/>
      <c r="E11" s="41"/>
      <c r="F11" s="50"/>
    </row>
    <row r="12" spans="1:6" ht="25.5">
      <c r="A12" s="7" t="str">
        <f t="shared" ref="A12:A55" ca="1" si="0">IF(ISNUMBER(VALUE(RIGHT(INDIRECT(ADDRESS(ROW()-1,COLUMN())),1))),("BM."&amp;RIGHT(INDIRECT(ADDRESS(ROW()-1,COLUMN())),LEN(INDIRECT(ADDRESS(ROW()-1,COLUMN())))-FIND(".",INDIRECT(ADDRESS(ROW()-1,COLUMN()))))+1),("BM."&amp;RIGHT(INDIRECT(ADDRESS(ROW()-2,COLUMN())),LEN(INDIRECT(ADDRESS(ROW()-2,COLUMN())))-FIND(".",INDIRECT(ADDRESS(ROW()-2,COLUMN()))))+1))</f>
        <v>BM.3</v>
      </c>
      <c r="B12" s="234" t="s">
        <v>271</v>
      </c>
      <c r="C12" s="62" t="s">
        <v>48</v>
      </c>
      <c r="D12" s="62"/>
      <c r="E12" s="41"/>
      <c r="F12" s="50"/>
    </row>
    <row r="13" spans="1:6" ht="25.5">
      <c r="A13" s="7" t="str">
        <f t="shared" ca="1" si="0"/>
        <v>BM.4</v>
      </c>
      <c r="B13" s="234" t="s">
        <v>272</v>
      </c>
      <c r="C13" s="62" t="s">
        <v>132</v>
      </c>
      <c r="D13" s="62"/>
      <c r="E13" s="41"/>
      <c r="F13" s="50"/>
    </row>
    <row r="14" spans="1:6" ht="14.25">
      <c r="A14" s="7" t="str">
        <f t="shared" ca="1" si="0"/>
        <v>BM.5</v>
      </c>
      <c r="B14" s="234" t="s">
        <v>273</v>
      </c>
      <c r="C14" s="62" t="s">
        <v>132</v>
      </c>
      <c r="D14" s="62"/>
      <c r="E14" s="235"/>
    </row>
    <row r="15" spans="1:6" ht="27.75" customHeight="1">
      <c r="A15" s="7" t="str">
        <f t="shared" ca="1" si="0"/>
        <v>BM.6</v>
      </c>
      <c r="B15" s="234" t="s">
        <v>274</v>
      </c>
      <c r="C15" s="62" t="s">
        <v>132</v>
      </c>
      <c r="D15" s="62"/>
      <c r="E15" s="235"/>
    </row>
    <row r="16" spans="1:6" ht="21" customHeight="1">
      <c r="A16" s="7" t="str">
        <f t="shared" ca="1" si="0"/>
        <v>BM.7</v>
      </c>
      <c r="B16" s="234" t="s">
        <v>275</v>
      </c>
      <c r="C16" s="62" t="s">
        <v>132</v>
      </c>
      <c r="D16" s="62"/>
      <c r="E16" s="41"/>
    </row>
    <row r="17" spans="1:6" ht="25.5">
      <c r="A17" s="7" t="str">
        <f t="shared" ca="1" si="0"/>
        <v>BM.8</v>
      </c>
      <c r="B17" s="234" t="s">
        <v>276</v>
      </c>
      <c r="C17" s="62" t="s">
        <v>132</v>
      </c>
      <c r="D17" s="62"/>
      <c r="E17" s="41"/>
      <c r="F17" s="50"/>
    </row>
    <row r="18" spans="1:6" ht="26.45" customHeight="1">
      <c r="A18" s="7" t="str">
        <f t="shared" ca="1" si="0"/>
        <v>BM.9</v>
      </c>
      <c r="B18" s="234" t="s">
        <v>277</v>
      </c>
      <c r="C18" s="62" t="s">
        <v>132</v>
      </c>
      <c r="D18" s="62"/>
      <c r="E18" s="41"/>
    </row>
    <row r="19" spans="1:6" ht="25.5">
      <c r="A19" s="7" t="str">
        <f t="shared" ca="1" si="0"/>
        <v>BM.10</v>
      </c>
      <c r="B19" s="234" t="s">
        <v>278</v>
      </c>
      <c r="C19" s="62" t="s">
        <v>132</v>
      </c>
      <c r="D19" s="62"/>
      <c r="E19" s="41"/>
    </row>
    <row r="20" spans="1:6" ht="25.5">
      <c r="A20" s="7" t="str">
        <f t="shared" ca="1" si="0"/>
        <v>BM.11</v>
      </c>
      <c r="B20" s="234" t="s">
        <v>279</v>
      </c>
      <c r="C20" s="62" t="s">
        <v>48</v>
      </c>
      <c r="D20" s="62"/>
      <c r="E20" s="41"/>
      <c r="F20" s="50"/>
    </row>
    <row r="21" spans="1:6" ht="25.5">
      <c r="A21" s="7" t="str">
        <f t="shared" ca="1" si="0"/>
        <v>BM.12</v>
      </c>
      <c r="B21" s="234" t="s">
        <v>280</v>
      </c>
      <c r="C21" s="62" t="s">
        <v>132</v>
      </c>
      <c r="D21" s="62"/>
      <c r="E21" s="236"/>
    </row>
    <row r="22" spans="1:6" ht="22.5" customHeight="1">
      <c r="A22" s="7" t="str">
        <f t="shared" ca="1" si="0"/>
        <v>BM.13</v>
      </c>
      <c r="B22" s="40" t="s">
        <v>281</v>
      </c>
      <c r="C22" s="62" t="s">
        <v>132</v>
      </c>
      <c r="D22" s="62"/>
      <c r="E22" s="235"/>
    </row>
    <row r="23" spans="1:6" ht="25.5">
      <c r="A23" s="7" t="str">
        <f t="shared" ca="1" si="0"/>
        <v>BM.14</v>
      </c>
      <c r="B23" s="40" t="s">
        <v>282</v>
      </c>
      <c r="C23" s="62" t="s">
        <v>132</v>
      </c>
      <c r="D23" s="62"/>
      <c r="E23" s="41"/>
    </row>
    <row r="24" spans="1:6" ht="25.5">
      <c r="A24" s="7" t="str">
        <f t="shared" ca="1" si="0"/>
        <v>BM.15</v>
      </c>
      <c r="B24" s="40" t="s">
        <v>283</v>
      </c>
      <c r="C24" s="62" t="s">
        <v>132</v>
      </c>
      <c r="D24" s="62"/>
      <c r="E24" s="237"/>
    </row>
    <row r="25" spans="1:6" ht="25.5">
      <c r="A25" s="7" t="str">
        <f t="shared" ca="1" si="0"/>
        <v>BM.16</v>
      </c>
      <c r="B25" s="40" t="s">
        <v>284</v>
      </c>
      <c r="C25" s="62" t="s">
        <v>132</v>
      </c>
      <c r="D25" s="62"/>
      <c r="E25" s="41"/>
    </row>
    <row r="26" spans="1:6" ht="14.25">
      <c r="A26" s="7" t="str">
        <f t="shared" ca="1" si="0"/>
        <v>BM.17</v>
      </c>
      <c r="B26" s="40" t="s">
        <v>285</v>
      </c>
      <c r="C26" s="62" t="s">
        <v>132</v>
      </c>
      <c r="D26" s="62"/>
      <c r="E26" s="41"/>
    </row>
    <row r="27" spans="1:6" ht="25.5">
      <c r="A27" s="7" t="str">
        <f t="shared" ca="1" si="0"/>
        <v>BM.18</v>
      </c>
      <c r="B27" s="40" t="s">
        <v>286</v>
      </c>
      <c r="C27" s="62" t="s">
        <v>132</v>
      </c>
      <c r="D27" s="62"/>
      <c r="E27" s="41"/>
    </row>
    <row r="28" spans="1:6" ht="25.5" customHeight="1">
      <c r="A28" s="7" t="str">
        <f t="shared" ca="1" si="0"/>
        <v>BM.19</v>
      </c>
      <c r="B28" s="40" t="s">
        <v>287</v>
      </c>
      <c r="C28" s="62" t="s">
        <v>132</v>
      </c>
      <c r="D28" s="62"/>
      <c r="E28" s="41"/>
    </row>
    <row r="29" spans="1:6" ht="25.5">
      <c r="A29" s="7" t="str">
        <f t="shared" ca="1" si="0"/>
        <v>BM.20</v>
      </c>
      <c r="B29" s="216" t="s">
        <v>288</v>
      </c>
      <c r="C29" s="62" t="s">
        <v>132</v>
      </c>
      <c r="D29" s="62"/>
      <c r="E29" s="221"/>
    </row>
    <row r="30" spans="1:6" ht="25.5">
      <c r="A30" s="7" t="str">
        <f t="shared" ca="1" si="0"/>
        <v>BM.21</v>
      </c>
      <c r="B30" s="220" t="s">
        <v>289</v>
      </c>
      <c r="C30" s="62" t="s">
        <v>132</v>
      </c>
      <c r="D30" s="62"/>
      <c r="E30" s="221"/>
    </row>
    <row r="31" spans="1:6" ht="14.25">
      <c r="A31" s="7" t="str">
        <f t="shared" ca="1" si="0"/>
        <v>BM.22</v>
      </c>
      <c r="B31" s="212" t="s">
        <v>290</v>
      </c>
      <c r="C31" s="62" t="s">
        <v>132</v>
      </c>
      <c r="D31" s="62"/>
      <c r="E31" s="221"/>
    </row>
    <row r="32" spans="1:6" ht="28.5" customHeight="1">
      <c r="A32" s="7" t="str">
        <f t="shared" ca="1" si="0"/>
        <v>BM.23</v>
      </c>
      <c r="B32" s="212" t="s">
        <v>291</v>
      </c>
      <c r="C32" s="62" t="s">
        <v>132</v>
      </c>
      <c r="D32" s="62"/>
      <c r="E32" s="221"/>
    </row>
    <row r="33" spans="1:5" ht="25.5">
      <c r="A33" s="7" t="str">
        <f t="shared" ca="1" si="0"/>
        <v>BM.24</v>
      </c>
      <c r="B33" s="212" t="s">
        <v>292</v>
      </c>
      <c r="C33" s="62" t="s">
        <v>132</v>
      </c>
      <c r="D33" s="62"/>
      <c r="E33" s="221"/>
    </row>
    <row r="34" spans="1:5" ht="25.5">
      <c r="A34" s="7" t="str">
        <f t="shared" ca="1" si="0"/>
        <v>BM.25</v>
      </c>
      <c r="B34" s="212" t="s">
        <v>293</v>
      </c>
      <c r="C34" s="62" t="s">
        <v>132</v>
      </c>
      <c r="D34" s="62"/>
      <c r="E34" s="221"/>
    </row>
    <row r="35" spans="1:5" ht="25.5">
      <c r="A35" s="7" t="str">
        <f t="shared" ca="1" si="0"/>
        <v>BM.26</v>
      </c>
      <c r="B35" s="220" t="s">
        <v>294</v>
      </c>
      <c r="C35" s="62" t="s">
        <v>132</v>
      </c>
      <c r="D35" s="62"/>
      <c r="E35" s="221"/>
    </row>
    <row r="36" spans="1:5" ht="25.5">
      <c r="A36" s="7" t="str">
        <f t="shared" ca="1" si="0"/>
        <v>BM.27</v>
      </c>
      <c r="B36" s="220" t="s">
        <v>295</v>
      </c>
      <c r="C36" s="62" t="s">
        <v>132</v>
      </c>
      <c r="D36" s="62"/>
      <c r="E36" s="221"/>
    </row>
    <row r="37" spans="1:5" ht="25.5">
      <c r="A37" s="7" t="str">
        <f t="shared" ca="1" si="0"/>
        <v>BM.28</v>
      </c>
      <c r="B37" s="220" t="s">
        <v>296</v>
      </c>
      <c r="C37" s="62" t="s">
        <v>132</v>
      </c>
      <c r="D37" s="62"/>
      <c r="E37" s="221"/>
    </row>
    <row r="38" spans="1:5" ht="25.5">
      <c r="A38" s="7" t="str">
        <f t="shared" ca="1" si="0"/>
        <v>BM.29</v>
      </c>
      <c r="B38" s="238" t="s">
        <v>297</v>
      </c>
      <c r="C38" s="62" t="s">
        <v>132</v>
      </c>
      <c r="D38" s="62"/>
      <c r="E38" s="221"/>
    </row>
    <row r="39" spans="1:5" ht="25.5">
      <c r="A39" s="7" t="str">
        <f ca="1">IF(ISNUMBER(VALUE(RIGHT(INDIRECT(ADDRESS(ROW()-1,COLUMN())),1))),("BM."&amp;RIGHT(INDIRECT(ADDRESS(ROW()-1,COLUMN())),LEN(INDIRECT(ADDRESS(ROW()-1,COLUMN())))-FIND(".",INDIRECT(ADDRESS(ROW()-1,COLUMN()))))+1),("BM."&amp;RIGHT(INDIRECT(ADDRESS(ROW()-2,COLUMN())),LEN(INDIRECT(ADDRESS(ROW()-2,COLUMN())))-FIND(".",INDIRECT(ADDRESS(ROW()-2,COLUMN()))))+1))</f>
        <v>BM.30</v>
      </c>
      <c r="B39" s="238" t="s">
        <v>298</v>
      </c>
      <c r="C39" s="62" t="s">
        <v>132</v>
      </c>
      <c r="D39" s="62"/>
      <c r="E39" s="239"/>
    </row>
    <row r="40" spans="1:5" ht="25.5">
      <c r="A40" s="7" t="str">
        <f ca="1">IF(ISNUMBER(VALUE(RIGHT(INDIRECT(ADDRESS(ROW()-1,COLUMN())),1))),("BM."&amp;RIGHT(INDIRECT(ADDRESS(ROW()-1,COLUMN())),LEN(INDIRECT(ADDRESS(ROW()-1,COLUMN())))-FIND(".",INDIRECT(ADDRESS(ROW()-1,COLUMN()))))+1),("BM."&amp;RIGHT(INDIRECT(ADDRESS(ROW()-2,COLUMN())),LEN(INDIRECT(ADDRESS(ROW()-2,COLUMN())))-FIND(".",INDIRECT(ADDRESS(ROW()-2,COLUMN()))))+1))</f>
        <v>BM.31</v>
      </c>
      <c r="B40" s="13" t="s">
        <v>299</v>
      </c>
      <c r="C40" s="62" t="s">
        <v>132</v>
      </c>
      <c r="D40" s="62"/>
      <c r="E40" s="239"/>
    </row>
    <row r="41" spans="1:5" ht="13.9" customHeight="1">
      <c r="A41" s="243" t="s">
        <v>300</v>
      </c>
      <c r="B41" s="244"/>
      <c r="C41" s="244"/>
      <c r="D41" s="244"/>
      <c r="E41" s="245"/>
    </row>
    <row r="42" spans="1:5" ht="25.5">
      <c r="A42" s="191" t="str">
        <f t="shared" ca="1" si="0"/>
        <v>BM.32</v>
      </c>
      <c r="B42" s="223" t="s">
        <v>301</v>
      </c>
      <c r="C42" s="62" t="s">
        <v>132</v>
      </c>
      <c r="D42" s="62"/>
      <c r="E42" s="224"/>
    </row>
    <row r="43" spans="1:5" ht="25.5">
      <c r="A43" s="191" t="str">
        <f t="shared" ca="1" si="0"/>
        <v>BM.33</v>
      </c>
      <c r="B43" s="223" t="s">
        <v>302</v>
      </c>
      <c r="C43" s="62" t="s">
        <v>132</v>
      </c>
      <c r="D43" s="62"/>
      <c r="E43" s="224"/>
    </row>
    <row r="44" spans="1:5" ht="25.5">
      <c r="A44" s="191" t="str">
        <f t="shared" ca="1" si="0"/>
        <v>BM.34</v>
      </c>
      <c r="B44" s="223" t="s">
        <v>303</v>
      </c>
      <c r="C44" s="62" t="s">
        <v>132</v>
      </c>
      <c r="D44" s="62"/>
      <c r="E44" s="224"/>
    </row>
    <row r="45" spans="1:5" ht="14.25">
      <c r="A45" s="191" t="str">
        <f t="shared" ca="1" si="0"/>
        <v>BM.35</v>
      </c>
      <c r="B45" s="223" t="s">
        <v>304</v>
      </c>
      <c r="C45" s="62" t="s">
        <v>132</v>
      </c>
      <c r="D45" s="62"/>
      <c r="E45" s="224"/>
    </row>
    <row r="46" spans="1:5" ht="14.25">
      <c r="A46" s="191" t="str">
        <f t="shared" ca="1" si="0"/>
        <v>BM.36</v>
      </c>
      <c r="B46" s="223" t="s">
        <v>305</v>
      </c>
      <c r="C46" s="62" t="s">
        <v>132</v>
      </c>
      <c r="D46" s="62"/>
      <c r="E46" s="224"/>
    </row>
    <row r="47" spans="1:5" ht="25.5">
      <c r="A47" s="191" t="str">
        <f t="shared" ca="1" si="0"/>
        <v>BM.37</v>
      </c>
      <c r="B47" s="223" t="s">
        <v>306</v>
      </c>
      <c r="C47" s="62" t="s">
        <v>132</v>
      </c>
      <c r="D47" s="62"/>
      <c r="E47" s="225"/>
    </row>
    <row r="48" spans="1:5" ht="14.25">
      <c r="A48" s="191" t="str">
        <f t="shared" ca="1" si="0"/>
        <v>BM.38</v>
      </c>
      <c r="B48" s="226" t="s">
        <v>307</v>
      </c>
      <c r="C48" s="62" t="s">
        <v>132</v>
      </c>
      <c r="D48" s="62"/>
      <c r="E48" s="224"/>
    </row>
    <row r="49" spans="1:5" ht="25.5">
      <c r="A49" s="191" t="str">
        <f t="shared" ca="1" si="0"/>
        <v>BM.39</v>
      </c>
      <c r="B49" s="226" t="s">
        <v>308</v>
      </c>
      <c r="C49" s="62" t="s">
        <v>132</v>
      </c>
      <c r="D49" s="62"/>
      <c r="E49" s="224"/>
    </row>
    <row r="50" spans="1:5" ht="14.25">
      <c r="A50" s="191" t="str">
        <f t="shared" ca="1" si="0"/>
        <v>BM.40</v>
      </c>
      <c r="B50" s="226" t="s">
        <v>309</v>
      </c>
      <c r="C50" s="62" t="s">
        <v>132</v>
      </c>
      <c r="D50" s="62"/>
      <c r="E50" s="224"/>
    </row>
    <row r="51" spans="1:5" ht="25.5">
      <c r="A51" s="191" t="str">
        <f t="shared" ca="1" si="0"/>
        <v>BM.41</v>
      </c>
      <c r="B51" s="223" t="s">
        <v>310</v>
      </c>
      <c r="C51" s="62" t="s">
        <v>132</v>
      </c>
      <c r="D51" s="62"/>
      <c r="E51" s="227"/>
    </row>
    <row r="52" spans="1:5" ht="25.5">
      <c r="A52" s="191" t="str">
        <f t="shared" ca="1" si="0"/>
        <v>BM.42</v>
      </c>
      <c r="B52" s="228" t="s">
        <v>311</v>
      </c>
      <c r="C52" s="62" t="s">
        <v>132</v>
      </c>
      <c r="D52" s="62"/>
      <c r="E52" s="224"/>
    </row>
    <row r="53" spans="1:5" ht="25.5">
      <c r="A53" s="191" t="str">
        <f t="shared" ca="1" si="0"/>
        <v>BM.43</v>
      </c>
      <c r="B53" s="228" t="s">
        <v>312</v>
      </c>
      <c r="C53" s="62" t="s">
        <v>132</v>
      </c>
      <c r="D53" s="62"/>
      <c r="E53" s="224"/>
    </row>
    <row r="54" spans="1:5" ht="25.5">
      <c r="A54" s="191" t="str">
        <f t="shared" ca="1" si="0"/>
        <v>BM.44</v>
      </c>
      <c r="B54" s="229" t="s">
        <v>313</v>
      </c>
      <c r="C54" s="230" t="s">
        <v>132</v>
      </c>
      <c r="D54" s="230"/>
      <c r="E54" s="231"/>
    </row>
    <row r="55" spans="1:5" ht="25.5">
      <c r="A55" s="232" t="str">
        <f t="shared" ca="1" si="0"/>
        <v>BM.45</v>
      </c>
      <c r="B55" s="13" t="s">
        <v>314</v>
      </c>
      <c r="C55" s="62" t="s">
        <v>132</v>
      </c>
      <c r="D55" s="62"/>
      <c r="E55" s="233"/>
    </row>
    <row r="56" spans="1:5" s="46" customFormat="1" ht="13.9" customHeight="1">
      <c r="A56" s="246" t="s">
        <v>315</v>
      </c>
      <c r="B56" s="247"/>
      <c r="C56" s="247"/>
      <c r="D56" s="247"/>
      <c r="E56" s="248"/>
    </row>
    <row r="57" spans="1:5" ht="31.9" customHeight="1">
      <c r="A57" s="7" t="str">
        <f t="shared" ref="A57:A75" ca="1" si="1">IF(ISNUMBER(VALUE(RIGHT(INDIRECT(ADDRESS(ROW()-1,COLUMN())),1))),("BM."&amp;RIGHT(INDIRECT(ADDRESS(ROW()-1,COLUMN())),LEN(INDIRECT(ADDRESS(ROW()-1,COLUMN())))-FIND(".",INDIRECT(ADDRESS(ROW()-1,COLUMN()))))+1),("BM."&amp;RIGHT(INDIRECT(ADDRESS(ROW()-2,COLUMN())),LEN(INDIRECT(ADDRESS(ROW()-2,COLUMN())))-FIND(".",INDIRECT(ADDRESS(ROW()-2,COLUMN()))))+1))</f>
        <v>BM.46</v>
      </c>
      <c r="B57" s="40" t="s">
        <v>316</v>
      </c>
      <c r="C57" s="62" t="s">
        <v>132</v>
      </c>
      <c r="D57" s="62"/>
      <c r="E57" s="41"/>
    </row>
    <row r="58" spans="1:5" ht="25.5">
      <c r="A58" s="7" t="str">
        <f t="shared" ca="1" si="1"/>
        <v>BM.47</v>
      </c>
      <c r="B58" s="218" t="s">
        <v>317</v>
      </c>
      <c r="C58" s="62" t="s">
        <v>132</v>
      </c>
      <c r="D58" s="62"/>
      <c r="E58" s="219"/>
    </row>
    <row r="59" spans="1:5" ht="25.5">
      <c r="A59" s="7" t="str">
        <f t="shared" ca="1" si="1"/>
        <v>BM.48</v>
      </c>
      <c r="B59" s="220" t="s">
        <v>318</v>
      </c>
      <c r="C59" s="62" t="s">
        <v>132</v>
      </c>
      <c r="D59" s="62"/>
      <c r="E59" s="221"/>
    </row>
    <row r="60" spans="1:5" ht="14.25">
      <c r="A60" s="7" t="str">
        <f t="shared" ca="1" si="1"/>
        <v>BM.49</v>
      </c>
      <c r="B60" s="220" t="s">
        <v>319</v>
      </c>
      <c r="C60" s="62" t="s">
        <v>132</v>
      </c>
      <c r="D60" s="62"/>
      <c r="E60" s="221"/>
    </row>
    <row r="61" spans="1:5" ht="25.5">
      <c r="A61" s="7" t="str">
        <f t="shared" ca="1" si="1"/>
        <v>BM.50</v>
      </c>
      <c r="B61" s="220" t="s">
        <v>320</v>
      </c>
      <c r="C61" s="62" t="s">
        <v>132</v>
      </c>
      <c r="D61" s="62"/>
      <c r="E61" s="221"/>
    </row>
    <row r="62" spans="1:5" ht="25.5">
      <c r="A62" s="7" t="str">
        <f t="shared" ca="1" si="1"/>
        <v>BM.51</v>
      </c>
      <c r="B62" s="220" t="s">
        <v>321</v>
      </c>
      <c r="C62" s="62" t="s">
        <v>132</v>
      </c>
      <c r="D62" s="62"/>
      <c r="E62" s="221"/>
    </row>
    <row r="63" spans="1:5" ht="14.25">
      <c r="A63" s="7" t="str">
        <f t="shared" ca="1" si="1"/>
        <v>BM.52</v>
      </c>
      <c r="B63" s="212" t="s">
        <v>322</v>
      </c>
      <c r="C63" s="62" t="s">
        <v>132</v>
      </c>
      <c r="D63" s="62"/>
      <c r="E63" s="221"/>
    </row>
    <row r="64" spans="1:5" ht="25.5">
      <c r="A64" s="7" t="str">
        <f t="shared" ca="1" si="1"/>
        <v>BM.53</v>
      </c>
      <c r="B64" s="212" t="s">
        <v>323</v>
      </c>
      <c r="C64" s="62" t="s">
        <v>132</v>
      </c>
      <c r="D64" s="62"/>
      <c r="E64" s="221"/>
    </row>
    <row r="65" spans="1:8" ht="25.5">
      <c r="A65" s="7" t="str">
        <f t="shared" ca="1" si="1"/>
        <v>BM.54</v>
      </c>
      <c r="B65" s="13" t="s">
        <v>324</v>
      </c>
      <c r="C65" s="62" t="s">
        <v>132</v>
      </c>
      <c r="D65" s="62"/>
      <c r="E65" s="221"/>
    </row>
    <row r="66" spans="1:8" ht="25.5">
      <c r="A66" s="7" t="str">
        <f t="shared" ca="1" si="1"/>
        <v>BM.55</v>
      </c>
      <c r="B66" s="13" t="s">
        <v>325</v>
      </c>
      <c r="C66" s="62" t="s">
        <v>132</v>
      </c>
      <c r="D66" s="62"/>
      <c r="E66" s="222"/>
    </row>
    <row r="67" spans="1:8" ht="25.5">
      <c r="A67" s="7" t="str">
        <f t="shared" ca="1" si="1"/>
        <v>BM.56</v>
      </c>
      <c r="B67" s="13" t="s">
        <v>326</v>
      </c>
      <c r="C67" s="62" t="s">
        <v>132</v>
      </c>
      <c r="D67" s="62"/>
      <c r="E67" s="222"/>
    </row>
    <row r="68" spans="1:8" s="46" customFormat="1" ht="13.9" customHeight="1">
      <c r="A68" s="240" t="s">
        <v>327</v>
      </c>
      <c r="B68" s="241"/>
      <c r="C68" s="241"/>
      <c r="D68" s="241"/>
      <c r="E68" s="242"/>
    </row>
    <row r="69" spans="1:8" ht="25.5">
      <c r="A69" s="7" t="str">
        <f t="shared" ca="1" si="1"/>
        <v>BM.57</v>
      </c>
      <c r="B69" s="30" t="s">
        <v>328</v>
      </c>
      <c r="C69" s="62" t="s">
        <v>132</v>
      </c>
      <c r="D69" s="62"/>
      <c r="E69" s="41"/>
    </row>
    <row r="70" spans="1:8" s="46" customFormat="1" ht="14.25">
      <c r="A70" s="7" t="str">
        <f t="shared" ca="1" si="1"/>
        <v>BM.58</v>
      </c>
      <c r="B70" s="73" t="s">
        <v>329</v>
      </c>
      <c r="C70" s="62" t="s">
        <v>132</v>
      </c>
      <c r="D70" s="62"/>
      <c r="E70" s="74"/>
      <c r="F70" s="37"/>
    </row>
    <row r="71" spans="1:8" s="46" customFormat="1" ht="30.6" customHeight="1">
      <c r="A71" s="7" t="str">
        <f t="shared" ca="1" si="1"/>
        <v>BM.59</v>
      </c>
      <c r="B71" s="73" t="s">
        <v>330</v>
      </c>
      <c r="C71" s="62" t="s">
        <v>132</v>
      </c>
      <c r="D71" s="62"/>
      <c r="E71" s="74"/>
      <c r="F71" s="37"/>
    </row>
    <row r="72" spans="1:8" s="46" customFormat="1" ht="25.5">
      <c r="A72" s="7" t="str">
        <f t="shared" ca="1" si="1"/>
        <v>BM.60</v>
      </c>
      <c r="B72" s="71" t="s">
        <v>331</v>
      </c>
      <c r="C72" s="62" t="s">
        <v>132</v>
      </c>
      <c r="D72" s="62"/>
      <c r="E72" s="75"/>
      <c r="F72" s="37"/>
    </row>
    <row r="73" spans="1:8" s="46" customFormat="1" ht="25.5">
      <c r="A73" s="7" t="str">
        <f t="shared" ca="1" si="1"/>
        <v>BM.61</v>
      </c>
      <c r="B73" s="71" t="s">
        <v>332</v>
      </c>
      <c r="C73" s="62" t="s">
        <v>132</v>
      </c>
      <c r="D73" s="62"/>
      <c r="E73" s="75"/>
      <c r="F73" s="37"/>
      <c r="G73" s="76"/>
    </row>
    <row r="74" spans="1:8" s="46" customFormat="1" ht="25.5">
      <c r="A74" s="7" t="str">
        <f t="shared" ca="1" si="1"/>
        <v>BM.62</v>
      </c>
      <c r="B74" s="77" t="s">
        <v>333</v>
      </c>
      <c r="C74" s="62" t="s">
        <v>132</v>
      </c>
      <c r="D74" s="62"/>
      <c r="E74" s="75"/>
      <c r="F74" s="37"/>
    </row>
    <row r="75" spans="1:8" s="46" customFormat="1" ht="25.5">
      <c r="A75" s="7" t="str">
        <f t="shared" ca="1" si="1"/>
        <v>BM.63</v>
      </c>
      <c r="B75" s="77" t="s">
        <v>334</v>
      </c>
      <c r="C75" s="62" t="s">
        <v>132</v>
      </c>
      <c r="D75" s="62"/>
      <c r="E75" s="75"/>
      <c r="F75" s="37"/>
    </row>
    <row r="76" spans="1:8" ht="13.9" customHeight="1">
      <c r="A76" s="240" t="s">
        <v>110</v>
      </c>
      <c r="B76" s="241"/>
      <c r="C76" s="241"/>
      <c r="D76" s="241"/>
      <c r="E76" s="242"/>
    </row>
    <row r="77" spans="1:8" ht="25.5">
      <c r="A77" s="7" t="str">
        <f t="shared" ref="A77:A90" ca="1" si="2">IF(ISNUMBER(VALUE(RIGHT(INDIRECT(ADDRESS(ROW()-1,COLUMN())),1))),("BM."&amp;RIGHT(INDIRECT(ADDRESS(ROW()-1,COLUMN())),LEN(INDIRECT(ADDRESS(ROW()-1,COLUMN())))-FIND(".",INDIRECT(ADDRESS(ROW()-1,COLUMN()))))+1),("BM."&amp;RIGHT(INDIRECT(ADDRESS(ROW()-2,COLUMN())),LEN(INDIRECT(ADDRESS(ROW()-2,COLUMN())))-FIND(".",INDIRECT(ADDRESS(ROW()-2,COLUMN()))))+1))</f>
        <v>BM.64</v>
      </c>
      <c r="B77" s="29" t="s">
        <v>335</v>
      </c>
      <c r="C77" s="9" t="s">
        <v>132</v>
      </c>
      <c r="D77" s="9"/>
      <c r="E77" s="8"/>
      <c r="F77" s="24"/>
      <c r="G77" s="24"/>
      <c r="H77" s="24"/>
    </row>
    <row r="78" spans="1:8" ht="25.5">
      <c r="A78" s="7" t="str">
        <f t="shared" ca="1" si="2"/>
        <v>BM.65</v>
      </c>
      <c r="B78" s="29" t="s">
        <v>336</v>
      </c>
      <c r="C78" s="9" t="s">
        <v>132</v>
      </c>
      <c r="D78" s="9"/>
      <c r="E78" s="8"/>
      <c r="F78" s="24"/>
      <c r="G78" s="24"/>
      <c r="H78" s="24"/>
    </row>
    <row r="79" spans="1:8" ht="25.5">
      <c r="A79" s="7" t="str">
        <f t="shared" ca="1" si="2"/>
        <v>BM.66</v>
      </c>
      <c r="B79" s="8" t="s">
        <v>337</v>
      </c>
      <c r="C79" s="9" t="s">
        <v>132</v>
      </c>
      <c r="D79" s="9"/>
      <c r="E79" s="11"/>
      <c r="F79" s="24"/>
      <c r="G79" s="24"/>
      <c r="H79" s="24"/>
    </row>
    <row r="80" spans="1:8" ht="25.5">
      <c r="A80" s="7" t="str">
        <f t="shared" ca="1" si="2"/>
        <v>BM.67</v>
      </c>
      <c r="B80" s="55" t="s">
        <v>338</v>
      </c>
      <c r="C80" s="9" t="s">
        <v>132</v>
      </c>
      <c r="D80" s="9"/>
      <c r="E80" s="211"/>
    </row>
    <row r="81" spans="1:5" ht="25.5">
      <c r="A81" s="7" t="str">
        <f t="shared" ca="1" si="2"/>
        <v>BM.68</v>
      </c>
      <c r="B81" s="55" t="s">
        <v>339</v>
      </c>
      <c r="C81" s="9" t="s">
        <v>132</v>
      </c>
      <c r="D81" s="9"/>
      <c r="E81" s="211"/>
    </row>
    <row r="82" spans="1:5" ht="25.5">
      <c r="A82" s="7" t="str">
        <f t="shared" ca="1" si="2"/>
        <v>BM.69</v>
      </c>
      <c r="B82" s="30" t="s">
        <v>340</v>
      </c>
      <c r="C82" s="9" t="s">
        <v>132</v>
      </c>
      <c r="D82" s="9"/>
      <c r="E82" s="211"/>
    </row>
    <row r="83" spans="1:5" ht="25.5">
      <c r="A83" s="7" t="str">
        <f t="shared" ca="1" si="2"/>
        <v>BM.70</v>
      </c>
      <c r="B83" s="212" t="s">
        <v>341</v>
      </c>
      <c r="C83" s="9" t="s">
        <v>132</v>
      </c>
      <c r="D83" s="9"/>
      <c r="E83" s="213"/>
    </row>
    <row r="84" spans="1:5" ht="25.5">
      <c r="A84" s="7" t="str">
        <f t="shared" ca="1" si="2"/>
        <v>BM.71</v>
      </c>
      <c r="B84" s="214" t="s">
        <v>342</v>
      </c>
      <c r="C84" s="9" t="s">
        <v>132</v>
      </c>
      <c r="D84" s="9"/>
      <c r="E84" s="213"/>
    </row>
    <row r="85" spans="1:5" s="96" customFormat="1" ht="27" customHeight="1">
      <c r="A85" s="7" t="str">
        <f t="shared" ca="1" si="2"/>
        <v>BM.72</v>
      </c>
      <c r="B85" s="212" t="s">
        <v>343</v>
      </c>
      <c r="C85" s="9" t="s">
        <v>132</v>
      </c>
      <c r="D85" s="9"/>
      <c r="E85" s="215"/>
    </row>
    <row r="86" spans="1:5" ht="25.5">
      <c r="A86" s="7" t="str">
        <f t="shared" ca="1" si="2"/>
        <v>BM.73</v>
      </c>
      <c r="B86" s="212" t="s">
        <v>344</v>
      </c>
      <c r="C86" s="9" t="s">
        <v>132</v>
      </c>
      <c r="D86" s="9"/>
      <c r="E86" s="213"/>
    </row>
    <row r="87" spans="1:5" ht="25.5">
      <c r="A87" s="7" t="str">
        <f t="shared" ca="1" si="2"/>
        <v>BM.74</v>
      </c>
      <c r="B87" s="39" t="s">
        <v>345</v>
      </c>
      <c r="C87" s="9" t="s">
        <v>132</v>
      </c>
      <c r="D87" s="9"/>
      <c r="E87" s="213"/>
    </row>
    <row r="88" spans="1:5" ht="25.5">
      <c r="A88" s="7" t="str">
        <f t="shared" ca="1" si="2"/>
        <v>BM.75</v>
      </c>
      <c r="B88" s="212" t="s">
        <v>346</v>
      </c>
      <c r="C88" s="9" t="s">
        <v>132</v>
      </c>
      <c r="D88" s="9"/>
      <c r="E88" s="213"/>
    </row>
    <row r="89" spans="1:5" ht="26.25">
      <c r="A89" s="7" t="str">
        <f t="shared" ca="1" si="2"/>
        <v>BM.76</v>
      </c>
      <c r="B89" s="216" t="s">
        <v>347</v>
      </c>
      <c r="C89" s="62" t="s">
        <v>132</v>
      </c>
      <c r="D89" s="62"/>
      <c r="E89" s="217"/>
    </row>
    <row r="90" spans="1:5" ht="26.25">
      <c r="A90" s="7" t="str">
        <f t="shared" ca="1" si="2"/>
        <v>BM.77</v>
      </c>
      <c r="B90" s="216" t="s">
        <v>348</v>
      </c>
      <c r="C90" s="62" t="s">
        <v>132</v>
      </c>
      <c r="D90" s="62"/>
      <c r="E90" s="217"/>
    </row>
  </sheetData>
  <sheetProtection formatCells="0" formatColumns="0" formatRows="0" selectLockedCells="1" sort="0"/>
  <mergeCells count="7">
    <mergeCell ref="A7:E7"/>
    <mergeCell ref="C6:E6"/>
    <mergeCell ref="C1:E1"/>
    <mergeCell ref="C2:E2"/>
    <mergeCell ref="C3:E3"/>
    <mergeCell ref="C4:E4"/>
    <mergeCell ref="C5:E5"/>
  </mergeCells>
  <phoneticPr fontId="0" type="noConversion"/>
  <conditionalFormatting sqref="B1:B6">
    <cfRule type="duplicateValues" dxfId="60" priority="1"/>
  </conditionalFormatting>
  <conditionalFormatting sqref="B77:B79">
    <cfRule type="duplicateValues" dxfId="59" priority="2"/>
  </conditionalFormatting>
  <printOptions horizontalCentered="1"/>
  <pageMargins left="0.5" right="0.5" top="0.9" bottom="0.75" header="0.3" footer="0.3"/>
  <pageSetup paperSize="5" scale="91" fitToHeight="0" orientation="landscape" horizontalDpi="4294967293" r:id="rId1"/>
  <headerFooter>
    <oddHeader>&amp;C&amp;"Arial,Bold"&amp;14CTRMA
&amp;"Arial,Regular"&amp;11Functional and Technical Requirements</oddHeader>
    <oddFooter>&amp;L&amp;"Arial,Regular"&amp;10Attachment B&amp;C&amp;"Arial,Regular"&amp;10Page &amp;P of &amp;N&amp;R&amp;"Arial,Regular"&amp;10Last Updated: May 6, 2026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877BA-CA78-4558-91DD-3ACE72AD14AD}">
  <sheetPr>
    <tabColor theme="2"/>
    <pageSetUpPr fitToPage="1"/>
  </sheetPr>
  <dimension ref="A1:E71"/>
  <sheetViews>
    <sheetView tabSelected="1" zoomScaleNormal="100" workbookViewId="0">
      <selection activeCell="B37" sqref="B37"/>
    </sheetView>
  </sheetViews>
  <sheetFormatPr defaultRowHeight="15"/>
  <cols>
    <col min="1" max="1" width="11.140625" style="43" customWidth="1"/>
    <col min="2" max="2" width="99.28515625" customWidth="1"/>
    <col min="3" max="3" width="13.42578125" style="44" customWidth="1"/>
    <col min="4" max="4" width="11.5703125" style="44" customWidth="1"/>
    <col min="5" max="5" width="34.5703125" style="45" customWidth="1"/>
  </cols>
  <sheetData>
    <row r="1" spans="1:5">
      <c r="A1" s="178" t="s">
        <v>21</v>
      </c>
      <c r="B1" s="178" t="s">
        <v>22</v>
      </c>
      <c r="C1" s="314" t="s">
        <v>23</v>
      </c>
      <c r="D1" s="314"/>
      <c r="E1" s="314"/>
    </row>
    <row r="2" spans="1:5" ht="54.75" customHeight="1">
      <c r="A2" s="181" t="s">
        <v>24</v>
      </c>
      <c r="B2" s="184" t="s">
        <v>38</v>
      </c>
      <c r="C2" s="315" t="s">
        <v>26</v>
      </c>
      <c r="D2" s="315"/>
      <c r="E2" s="315"/>
    </row>
    <row r="3" spans="1:5" ht="30.75" customHeight="1">
      <c r="A3" s="181" t="s">
        <v>27</v>
      </c>
      <c r="B3" s="184" t="s">
        <v>39</v>
      </c>
      <c r="C3" s="315" t="s">
        <v>29</v>
      </c>
      <c r="D3" s="315"/>
      <c r="E3" s="315"/>
    </row>
    <row r="4" spans="1:5" ht="40.5" customHeight="1">
      <c r="A4" s="181" t="s">
        <v>30</v>
      </c>
      <c r="B4" s="185" t="s">
        <v>1169</v>
      </c>
      <c r="C4" s="315" t="s">
        <v>31</v>
      </c>
      <c r="D4" s="315"/>
      <c r="E4" s="315"/>
    </row>
    <row r="5" spans="1:5" ht="57.75" customHeight="1">
      <c r="A5" s="181" t="s">
        <v>32</v>
      </c>
      <c r="B5" s="185" t="s">
        <v>33</v>
      </c>
      <c r="C5" s="315" t="s">
        <v>34</v>
      </c>
      <c r="D5" s="315"/>
      <c r="E5" s="315"/>
    </row>
    <row r="6" spans="1:5" ht="30.75" customHeight="1">
      <c r="A6" s="181" t="s">
        <v>35</v>
      </c>
      <c r="B6" s="185" t="s">
        <v>36</v>
      </c>
      <c r="C6" s="315" t="s">
        <v>37</v>
      </c>
      <c r="D6" s="315"/>
      <c r="E6" s="315"/>
    </row>
    <row r="7" spans="1:5" ht="15.75">
      <c r="A7" s="308" t="s">
        <v>349</v>
      </c>
      <c r="B7" s="309"/>
      <c r="C7" s="309"/>
      <c r="D7" s="309"/>
      <c r="E7" s="310"/>
    </row>
    <row r="8" spans="1:5">
      <c r="A8" s="34" t="s">
        <v>127</v>
      </c>
      <c r="B8" s="35" t="s">
        <v>128</v>
      </c>
      <c r="C8" s="2" t="s">
        <v>42</v>
      </c>
      <c r="D8" s="2" t="s">
        <v>43</v>
      </c>
      <c r="E8" s="35" t="s">
        <v>44</v>
      </c>
    </row>
    <row r="9" spans="1:5" ht="14.45" customHeight="1">
      <c r="A9" s="252" t="s">
        <v>350</v>
      </c>
      <c r="B9" s="253"/>
      <c r="C9" s="253"/>
      <c r="D9" s="253"/>
      <c r="E9" s="254"/>
    </row>
    <row r="10" spans="1:5" ht="25.5">
      <c r="A10" s="36" t="s">
        <v>351</v>
      </c>
      <c r="B10" s="30" t="s">
        <v>352</v>
      </c>
      <c r="C10" s="17" t="s">
        <v>132</v>
      </c>
      <c r="D10" s="17"/>
      <c r="E10" s="30"/>
    </row>
    <row r="11" spans="1:5" ht="38.25">
      <c r="A11" s="36" t="str">
        <f t="shared" ref="A11:A71" ca="1" si="0">IF(ISNUMBER(VALUE(RIGHT(INDIRECT(ADDRESS(ROW()-1,COLUMN())),1))),("PG."&amp;RIGHT(INDIRECT(ADDRESS(ROW()-1,COLUMN())),LEN(INDIRECT(ADDRESS(ROW()-1,COLUMN())))-FIND(".",INDIRECT(ADDRESS(ROW()-1,COLUMN()))))+1),("PG."&amp;RIGHT(INDIRECT(ADDRESS(ROW()-2,COLUMN())),LEN(INDIRECT(ADDRESS(ROW()-2,COLUMN())))-FIND(".",INDIRECT(ADDRESS(ROW()-2,COLUMN()))))+1))</f>
        <v>PG.2</v>
      </c>
      <c r="B11" s="30" t="s">
        <v>353</v>
      </c>
      <c r="C11" s="17" t="s">
        <v>48</v>
      </c>
      <c r="D11" s="17"/>
      <c r="E11" s="30"/>
    </row>
    <row r="12" spans="1:5" ht="25.5">
      <c r="A12" s="36" t="str">
        <f t="shared" ca="1" si="0"/>
        <v>PG.3</v>
      </c>
      <c r="B12" s="30" t="s">
        <v>354</v>
      </c>
      <c r="C12" s="17" t="s">
        <v>48</v>
      </c>
      <c r="D12" s="17"/>
      <c r="E12" s="30"/>
    </row>
    <row r="13" spans="1:5" ht="25.5">
      <c r="A13" s="36" t="str">
        <f t="shared" ca="1" si="0"/>
        <v>PG.4</v>
      </c>
      <c r="B13" s="30" t="s">
        <v>355</v>
      </c>
      <c r="C13" s="17" t="s">
        <v>48</v>
      </c>
      <c r="D13" s="17"/>
      <c r="E13" s="132"/>
    </row>
    <row r="14" spans="1:5" ht="25.5">
      <c r="A14" s="36" t="str">
        <f t="shared" ca="1" si="0"/>
        <v>PG.5</v>
      </c>
      <c r="B14" s="30" t="s">
        <v>356</v>
      </c>
      <c r="C14" s="17" t="s">
        <v>48</v>
      </c>
      <c r="D14" s="17"/>
      <c r="E14" s="30"/>
    </row>
    <row r="15" spans="1:5" ht="25.5">
      <c r="A15" s="36" t="str">
        <f t="shared" ca="1" si="0"/>
        <v>PG.6</v>
      </c>
      <c r="B15" s="30" t="s">
        <v>357</v>
      </c>
      <c r="C15" s="17" t="s">
        <v>48</v>
      </c>
      <c r="D15" s="17"/>
      <c r="E15" s="30"/>
    </row>
    <row r="16" spans="1:5" ht="25.5">
      <c r="A16" s="36" t="str">
        <f t="shared" ca="1" si="0"/>
        <v>PG.7</v>
      </c>
      <c r="B16" s="30" t="s">
        <v>358</v>
      </c>
      <c r="C16" s="17" t="s">
        <v>48</v>
      </c>
      <c r="D16" s="17"/>
      <c r="E16" s="30"/>
    </row>
    <row r="17" spans="1:5" ht="25.5">
      <c r="A17" s="36" t="str">
        <f t="shared" ca="1" si="0"/>
        <v>PG.8</v>
      </c>
      <c r="B17" s="30" t="s">
        <v>359</v>
      </c>
      <c r="C17" s="17" t="s">
        <v>48</v>
      </c>
      <c r="D17" s="17"/>
      <c r="E17" s="30"/>
    </row>
    <row r="18" spans="1:5" ht="14.45" customHeight="1">
      <c r="A18" s="252" t="s">
        <v>360</v>
      </c>
      <c r="B18" s="253"/>
      <c r="C18" s="253"/>
      <c r="D18" s="253"/>
      <c r="E18" s="254"/>
    </row>
    <row r="19" spans="1:5" ht="25.5">
      <c r="A19" s="36" t="str">
        <f t="shared" ca="1" si="0"/>
        <v>PG.9</v>
      </c>
      <c r="B19" s="30" t="s">
        <v>361</v>
      </c>
      <c r="C19" s="17" t="s">
        <v>48</v>
      </c>
      <c r="D19" s="17"/>
      <c r="E19" s="30"/>
    </row>
    <row r="20" spans="1:5" ht="25.5">
      <c r="A20" s="36" t="str">
        <f t="shared" ca="1" si="0"/>
        <v>PG.10</v>
      </c>
      <c r="B20" s="30" t="s">
        <v>362</v>
      </c>
      <c r="C20" s="17" t="s">
        <v>48</v>
      </c>
      <c r="D20" s="17"/>
      <c r="E20" s="30"/>
    </row>
    <row r="21" spans="1:5" ht="25.5">
      <c r="A21" s="36" t="str">
        <f t="shared" ca="1" si="0"/>
        <v>PG.11</v>
      </c>
      <c r="B21" s="30" t="s">
        <v>363</v>
      </c>
      <c r="C21" s="17" t="s">
        <v>48</v>
      </c>
      <c r="D21" s="17"/>
      <c r="E21" s="30"/>
    </row>
    <row r="22" spans="1:5" ht="25.5">
      <c r="A22" s="36" t="str">
        <f t="shared" ca="1" si="0"/>
        <v>PG.12</v>
      </c>
      <c r="B22" s="30" t="s">
        <v>364</v>
      </c>
      <c r="C22" s="17" t="s">
        <v>48</v>
      </c>
      <c r="D22" s="17"/>
      <c r="E22" s="30"/>
    </row>
    <row r="23" spans="1:5" ht="25.5">
      <c r="A23" s="36" t="str">
        <f t="shared" ca="1" si="0"/>
        <v>PG.13</v>
      </c>
      <c r="B23" s="30" t="s">
        <v>365</v>
      </c>
      <c r="C23" s="17" t="s">
        <v>48</v>
      </c>
      <c r="D23" s="17"/>
      <c r="E23" s="30"/>
    </row>
    <row r="24" spans="1:5" ht="25.5">
      <c r="A24" s="36" t="str">
        <f t="shared" ca="1" si="0"/>
        <v>PG.14</v>
      </c>
      <c r="B24" s="30" t="s">
        <v>366</v>
      </c>
      <c r="C24" s="17" t="s">
        <v>48</v>
      </c>
      <c r="D24" s="17"/>
      <c r="E24" s="30"/>
    </row>
    <row r="25" spans="1:5" ht="25.5">
      <c r="A25" s="36" t="str">
        <f t="shared" ca="1" si="0"/>
        <v>PG.15</v>
      </c>
      <c r="B25" s="30" t="s">
        <v>367</v>
      </c>
      <c r="C25" s="17" t="s">
        <v>48</v>
      </c>
      <c r="D25" s="17"/>
      <c r="E25" s="30"/>
    </row>
    <row r="26" spans="1:5" ht="25.5">
      <c r="A26" s="36" t="str">
        <f t="shared" ca="1" si="0"/>
        <v>PG.16</v>
      </c>
      <c r="B26" s="30" t="s">
        <v>368</v>
      </c>
      <c r="C26" s="17" t="s">
        <v>48</v>
      </c>
      <c r="D26" s="17"/>
      <c r="E26" s="30"/>
    </row>
    <row r="27" spans="1:5" ht="38.25">
      <c r="A27" s="36" t="str">
        <f t="shared" ca="1" si="0"/>
        <v>PG.17</v>
      </c>
      <c r="B27" s="30" t="s">
        <v>369</v>
      </c>
      <c r="C27" s="62" t="s">
        <v>48</v>
      </c>
      <c r="D27" s="62"/>
      <c r="E27" s="132"/>
    </row>
    <row r="28" spans="1:5" ht="35.450000000000003" customHeight="1">
      <c r="A28" s="36" t="str">
        <f t="shared" ca="1" si="0"/>
        <v>PG.18</v>
      </c>
      <c r="B28" s="30" t="s">
        <v>370</v>
      </c>
      <c r="C28" s="62" t="s">
        <v>48</v>
      </c>
      <c r="D28" s="62"/>
      <c r="E28" s="30"/>
    </row>
    <row r="29" spans="1:5" ht="25.5">
      <c r="A29" s="36" t="str">
        <f t="shared" ca="1" si="0"/>
        <v>PG.19</v>
      </c>
      <c r="B29" s="30" t="s">
        <v>371</v>
      </c>
      <c r="C29" s="17" t="s">
        <v>48</v>
      </c>
      <c r="D29" s="17"/>
      <c r="E29" s="30"/>
    </row>
    <row r="30" spans="1:5" ht="14.45" customHeight="1">
      <c r="A30" s="252" t="s">
        <v>372</v>
      </c>
      <c r="B30" s="253"/>
      <c r="C30" s="253"/>
      <c r="D30" s="253"/>
      <c r="E30" s="254"/>
    </row>
    <row r="31" spans="1:5" ht="25.5">
      <c r="A31" s="36" t="str">
        <f t="shared" ca="1" si="0"/>
        <v>PG.20</v>
      </c>
      <c r="B31" s="30" t="s">
        <v>373</v>
      </c>
      <c r="C31" s="17" t="s">
        <v>48</v>
      </c>
      <c r="D31" s="17"/>
      <c r="E31" s="30"/>
    </row>
    <row r="32" spans="1:5" ht="25.5">
      <c r="A32" s="36" t="str">
        <f t="shared" ca="1" si="0"/>
        <v>PG.21</v>
      </c>
      <c r="B32" s="30" t="s">
        <v>374</v>
      </c>
      <c r="C32" s="17" t="s">
        <v>48</v>
      </c>
      <c r="D32" s="17"/>
      <c r="E32" s="30"/>
    </row>
    <row r="33" spans="1:5" ht="25.5">
      <c r="A33" s="36" t="str">
        <f t="shared" ca="1" si="0"/>
        <v>PG.22</v>
      </c>
      <c r="B33" s="30" t="s">
        <v>375</v>
      </c>
      <c r="C33" s="17" t="s">
        <v>48</v>
      </c>
      <c r="D33" s="17"/>
      <c r="E33" s="30"/>
    </row>
    <row r="34" spans="1:5" ht="25.5">
      <c r="A34" s="36" t="str">
        <f t="shared" ca="1" si="0"/>
        <v>PG.23</v>
      </c>
      <c r="B34" s="30" t="s">
        <v>376</v>
      </c>
      <c r="C34" s="17" t="s">
        <v>48</v>
      </c>
      <c r="D34" s="17"/>
      <c r="E34" s="30"/>
    </row>
    <row r="35" spans="1:5" ht="25.5">
      <c r="A35" s="36" t="str">
        <f t="shared" ca="1" si="0"/>
        <v>PG.24</v>
      </c>
      <c r="B35" s="30" t="s">
        <v>377</v>
      </c>
      <c r="C35" s="17" t="s">
        <v>48</v>
      </c>
      <c r="D35" s="17"/>
      <c r="E35" s="30"/>
    </row>
    <row r="36" spans="1:5" ht="25.5">
      <c r="A36" s="36" t="str">
        <f t="shared" ca="1" si="0"/>
        <v>PG.25</v>
      </c>
      <c r="B36" s="30" t="s">
        <v>378</v>
      </c>
      <c r="C36" s="17" t="s">
        <v>48</v>
      </c>
      <c r="D36" s="17"/>
      <c r="E36" s="30"/>
    </row>
    <row r="37" spans="1:5" ht="25.5">
      <c r="A37" s="36" t="str">
        <f t="shared" ca="1" si="0"/>
        <v>PG.26</v>
      </c>
      <c r="B37" s="30" t="s">
        <v>379</v>
      </c>
      <c r="C37" s="17" t="s">
        <v>48</v>
      </c>
      <c r="D37" s="17"/>
      <c r="E37" s="30"/>
    </row>
    <row r="38" spans="1:5" ht="25.5">
      <c r="A38" s="36" t="str">
        <f t="shared" ca="1" si="0"/>
        <v>PG.27</v>
      </c>
      <c r="B38" s="30" t="s">
        <v>380</v>
      </c>
      <c r="C38" s="17" t="s">
        <v>48</v>
      </c>
      <c r="D38" s="17"/>
      <c r="E38" s="30"/>
    </row>
    <row r="39" spans="1:5" ht="14.45" customHeight="1">
      <c r="A39" s="252" t="s">
        <v>381</v>
      </c>
      <c r="B39" s="253"/>
      <c r="C39" s="253"/>
      <c r="D39" s="253"/>
      <c r="E39" s="254"/>
    </row>
    <row r="40" spans="1:5" ht="25.5">
      <c r="A40" s="36" t="str">
        <f t="shared" ca="1" si="0"/>
        <v>PG.28</v>
      </c>
      <c r="B40" s="30" t="s">
        <v>382</v>
      </c>
      <c r="C40" s="17" t="s">
        <v>48</v>
      </c>
      <c r="D40" s="17"/>
      <c r="E40" s="30"/>
    </row>
    <row r="41" spans="1:5" ht="25.5">
      <c r="A41" s="36" t="str">
        <f t="shared" ca="1" si="0"/>
        <v>PG.29</v>
      </c>
      <c r="B41" s="30" t="s">
        <v>383</v>
      </c>
      <c r="C41" s="17" t="s">
        <v>48</v>
      </c>
      <c r="D41" s="17"/>
      <c r="E41" s="30"/>
    </row>
    <row r="42" spans="1:5" ht="25.5">
      <c r="A42" s="36" t="str">
        <f t="shared" ca="1" si="0"/>
        <v>PG.30</v>
      </c>
      <c r="B42" s="30" t="s">
        <v>384</v>
      </c>
      <c r="C42" s="17" t="s">
        <v>48</v>
      </c>
      <c r="D42" s="17"/>
      <c r="E42" s="30"/>
    </row>
    <row r="43" spans="1:5" ht="25.5">
      <c r="A43" s="36" t="str">
        <f t="shared" ca="1" si="0"/>
        <v>PG.31</v>
      </c>
      <c r="B43" s="30" t="s">
        <v>385</v>
      </c>
      <c r="C43" s="17" t="s">
        <v>48</v>
      </c>
      <c r="D43" s="17"/>
      <c r="E43" s="30"/>
    </row>
    <row r="44" spans="1:5" ht="25.5">
      <c r="A44" s="36" t="str">
        <f t="shared" ca="1" si="0"/>
        <v>PG.32</v>
      </c>
      <c r="B44" s="30" t="s">
        <v>386</v>
      </c>
      <c r="C44" s="17" t="s">
        <v>48</v>
      </c>
      <c r="D44" s="17"/>
      <c r="E44" s="30"/>
    </row>
    <row r="45" spans="1:5" ht="25.5">
      <c r="A45" s="36" t="str">
        <f t="shared" ca="1" si="0"/>
        <v>PG.33</v>
      </c>
      <c r="B45" s="30" t="s">
        <v>387</v>
      </c>
      <c r="C45" s="17" t="s">
        <v>48</v>
      </c>
      <c r="D45" s="17"/>
      <c r="E45" s="30"/>
    </row>
    <row r="46" spans="1:5" ht="25.5">
      <c r="A46" s="36" t="str">
        <f t="shared" ca="1" si="0"/>
        <v>PG.34</v>
      </c>
      <c r="B46" s="30" t="s">
        <v>388</v>
      </c>
      <c r="C46" s="17" t="s">
        <v>48</v>
      </c>
      <c r="D46" s="17"/>
      <c r="E46" s="30"/>
    </row>
    <row r="47" spans="1:5" ht="14.45" customHeight="1">
      <c r="A47" s="252" t="s">
        <v>389</v>
      </c>
      <c r="B47" s="253"/>
      <c r="C47" s="253"/>
      <c r="D47" s="253"/>
      <c r="E47" s="254"/>
    </row>
    <row r="48" spans="1:5" ht="51">
      <c r="A48" s="36" t="str">
        <f t="shared" ca="1" si="0"/>
        <v>PG.35</v>
      </c>
      <c r="B48" s="30" t="s">
        <v>390</v>
      </c>
      <c r="C48" s="62" t="s">
        <v>178</v>
      </c>
      <c r="D48" s="62"/>
      <c r="E48" s="30"/>
    </row>
    <row r="49" spans="1:5" ht="25.5">
      <c r="A49" s="36" t="str">
        <f t="shared" ca="1" si="0"/>
        <v>PG.36</v>
      </c>
      <c r="B49" s="30" t="s">
        <v>391</v>
      </c>
      <c r="C49" s="17" t="s">
        <v>178</v>
      </c>
      <c r="D49" s="17"/>
      <c r="E49" s="30"/>
    </row>
    <row r="50" spans="1:5" ht="25.5">
      <c r="A50" s="36" t="str">
        <f t="shared" ca="1" si="0"/>
        <v>PG.37</v>
      </c>
      <c r="B50" s="30" t="s">
        <v>392</v>
      </c>
      <c r="C50" s="17" t="s">
        <v>178</v>
      </c>
      <c r="D50" s="17"/>
      <c r="E50" s="30"/>
    </row>
    <row r="51" spans="1:5" ht="25.5">
      <c r="A51" s="36" t="str">
        <f t="shared" ca="1" si="0"/>
        <v>PG.38</v>
      </c>
      <c r="B51" s="30" t="s">
        <v>393</v>
      </c>
      <c r="C51" s="17" t="s">
        <v>48</v>
      </c>
      <c r="D51" s="17"/>
      <c r="E51" s="30"/>
    </row>
    <row r="52" spans="1:5" ht="25.5">
      <c r="A52" s="36" t="str">
        <f t="shared" ca="1" si="0"/>
        <v>PG.39</v>
      </c>
      <c r="B52" s="30" t="s">
        <v>394</v>
      </c>
      <c r="C52" s="17" t="s">
        <v>48</v>
      </c>
      <c r="D52" s="17"/>
      <c r="E52" s="30"/>
    </row>
    <row r="53" spans="1:5" ht="25.5">
      <c r="A53" s="36" t="str">
        <f t="shared" ca="1" si="0"/>
        <v>PG.40</v>
      </c>
      <c r="B53" s="30" t="s">
        <v>395</v>
      </c>
      <c r="C53" s="17" t="s">
        <v>48</v>
      </c>
      <c r="D53" s="17"/>
      <c r="E53" s="30"/>
    </row>
    <row r="54" spans="1:5" ht="25.5">
      <c r="A54" s="36" t="str">
        <f t="shared" ca="1" si="0"/>
        <v>PG.41</v>
      </c>
      <c r="B54" s="30" t="s">
        <v>396</v>
      </c>
      <c r="C54" s="17" t="s">
        <v>48</v>
      </c>
      <c r="D54" s="17"/>
      <c r="E54" s="30"/>
    </row>
    <row r="55" spans="1:5" ht="25.5">
      <c r="A55" s="36" t="str">
        <f t="shared" ca="1" si="0"/>
        <v>PG.42</v>
      </c>
      <c r="B55" s="30" t="s">
        <v>397</v>
      </c>
      <c r="C55" s="17" t="s">
        <v>48</v>
      </c>
      <c r="D55" s="17"/>
      <c r="E55" s="30"/>
    </row>
    <row r="56" spans="1:5" ht="14.45" customHeight="1">
      <c r="A56" s="249" t="s">
        <v>398</v>
      </c>
      <c r="B56" s="250"/>
      <c r="C56" s="250"/>
      <c r="D56" s="250"/>
      <c r="E56" s="251"/>
    </row>
    <row r="57" spans="1:5" ht="25.5">
      <c r="A57" s="36" t="str">
        <f t="shared" ca="1" si="0"/>
        <v>PG.43</v>
      </c>
      <c r="B57" s="30" t="s">
        <v>399</v>
      </c>
      <c r="C57" s="17" t="s">
        <v>48</v>
      </c>
      <c r="D57" s="17"/>
      <c r="E57" s="30"/>
    </row>
    <row r="58" spans="1:5" ht="25.5">
      <c r="A58" s="36" t="str">
        <f t="shared" ca="1" si="0"/>
        <v>PG.44</v>
      </c>
      <c r="B58" s="30" t="s">
        <v>400</v>
      </c>
      <c r="C58" s="17" t="s">
        <v>48</v>
      </c>
      <c r="D58" s="17"/>
      <c r="E58" s="30"/>
    </row>
    <row r="59" spans="1:5" ht="25.5">
      <c r="A59" s="36" t="str">
        <f t="shared" ca="1" si="0"/>
        <v>PG.45</v>
      </c>
      <c r="B59" s="30" t="s">
        <v>401</v>
      </c>
      <c r="C59" s="17" t="s">
        <v>48</v>
      </c>
      <c r="D59" s="17"/>
      <c r="E59" s="30"/>
    </row>
    <row r="60" spans="1:5" ht="25.5">
      <c r="A60" s="36" t="str">
        <f t="shared" ca="1" si="0"/>
        <v>PG.46</v>
      </c>
      <c r="B60" s="30" t="s">
        <v>402</v>
      </c>
      <c r="C60" s="17" t="s">
        <v>48</v>
      </c>
      <c r="D60" s="17"/>
      <c r="E60" s="30"/>
    </row>
    <row r="61" spans="1:5" ht="25.5">
      <c r="A61" s="36" t="str">
        <f t="shared" ca="1" si="0"/>
        <v>PG.47</v>
      </c>
      <c r="B61" s="30" t="s">
        <v>403</v>
      </c>
      <c r="C61" s="17" t="s">
        <v>48</v>
      </c>
      <c r="D61" s="17"/>
      <c r="E61" s="30"/>
    </row>
    <row r="62" spans="1:5" ht="25.5">
      <c r="A62" s="36" t="str">
        <f t="shared" ca="1" si="0"/>
        <v>PG.48</v>
      </c>
      <c r="B62" s="30" t="s">
        <v>404</v>
      </c>
      <c r="C62" s="17" t="s">
        <v>48</v>
      </c>
      <c r="D62" s="17"/>
      <c r="E62" s="30"/>
    </row>
    <row r="63" spans="1:5" ht="25.5">
      <c r="A63" s="36" t="str">
        <f t="shared" ca="1" si="0"/>
        <v>PG.49</v>
      </c>
      <c r="B63" s="30" t="s">
        <v>405</v>
      </c>
      <c r="C63" s="17" t="s">
        <v>48</v>
      </c>
      <c r="D63" s="17"/>
      <c r="E63" s="30"/>
    </row>
    <row r="64" spans="1:5" ht="25.5">
      <c r="A64" s="36" t="str">
        <f t="shared" ca="1" si="0"/>
        <v>PG.50</v>
      </c>
      <c r="B64" s="30" t="s">
        <v>406</v>
      </c>
      <c r="C64" s="17" t="s">
        <v>48</v>
      </c>
      <c r="D64" s="17"/>
      <c r="E64" s="132"/>
    </row>
    <row r="65" spans="1:5" ht="25.5">
      <c r="A65" s="36" t="str">
        <f t="shared" ca="1" si="0"/>
        <v>PG.51</v>
      </c>
      <c r="B65" s="30" t="s">
        <v>407</v>
      </c>
      <c r="C65" s="17" t="s">
        <v>48</v>
      </c>
      <c r="D65" s="17"/>
      <c r="E65" s="30"/>
    </row>
    <row r="66" spans="1:5" ht="14.45" customHeight="1">
      <c r="A66" s="249" t="s">
        <v>408</v>
      </c>
      <c r="B66" s="250"/>
      <c r="C66" s="250"/>
      <c r="D66" s="250"/>
      <c r="E66" s="251"/>
    </row>
    <row r="67" spans="1:5" ht="51">
      <c r="A67" s="36" t="str">
        <f t="shared" ca="1" si="0"/>
        <v>PG.52</v>
      </c>
      <c r="B67" s="30" t="s">
        <v>409</v>
      </c>
      <c r="C67" s="17" t="s">
        <v>48</v>
      </c>
      <c r="D67" s="17"/>
      <c r="E67" s="30"/>
    </row>
    <row r="68" spans="1:5" ht="25.5">
      <c r="A68" s="36" t="str">
        <f t="shared" ca="1" si="0"/>
        <v>PG.53</v>
      </c>
      <c r="B68" s="30" t="s">
        <v>410</v>
      </c>
      <c r="C68" s="17" t="s">
        <v>48</v>
      </c>
      <c r="D68" s="17"/>
      <c r="E68" s="30"/>
    </row>
    <row r="69" spans="1:5" ht="25.5">
      <c r="A69" s="36" t="str">
        <f t="shared" ca="1" si="0"/>
        <v>PG.54</v>
      </c>
      <c r="B69" s="30" t="s">
        <v>411</v>
      </c>
      <c r="C69" s="17" t="s">
        <v>48</v>
      </c>
      <c r="D69" s="17"/>
      <c r="E69" s="30"/>
    </row>
    <row r="70" spans="1:5" ht="25.5">
      <c r="A70" s="36" t="str">
        <f t="shared" ca="1" si="0"/>
        <v>PG.55</v>
      </c>
      <c r="B70" s="30" t="s">
        <v>412</v>
      </c>
      <c r="C70" s="17" t="s">
        <v>48</v>
      </c>
      <c r="D70" s="17"/>
      <c r="E70" s="30"/>
    </row>
    <row r="71" spans="1:5" ht="25.5">
      <c r="A71" s="36" t="str">
        <f t="shared" ca="1" si="0"/>
        <v>PG.56</v>
      </c>
      <c r="B71" s="30" t="s">
        <v>413</v>
      </c>
      <c r="C71" s="17" t="s">
        <v>48</v>
      </c>
      <c r="D71" s="17"/>
      <c r="E71" s="30"/>
    </row>
  </sheetData>
  <mergeCells count="7">
    <mergeCell ref="A7:E7"/>
    <mergeCell ref="C6:E6"/>
    <mergeCell ref="C1:E1"/>
    <mergeCell ref="C2:E2"/>
    <mergeCell ref="C3:E3"/>
    <mergeCell ref="C4:E4"/>
    <mergeCell ref="C5:E5"/>
  </mergeCells>
  <phoneticPr fontId="0" type="noConversion"/>
  <conditionalFormatting sqref="B1:B6">
    <cfRule type="duplicateValues" dxfId="58" priority="1"/>
  </conditionalFormatting>
  <printOptions horizontalCentered="1"/>
  <pageMargins left="0.5" right="0.5" top="0.9" bottom="0.75" header="0.3" footer="0.3"/>
  <pageSetup paperSize="5" scale="97" fitToHeight="0" orientation="landscape" horizontalDpi="4294967293" r:id="rId1"/>
  <headerFooter>
    <oddHeader>&amp;C&amp;"Arial,Bold"&amp;14CTRMA
&amp;"Arial,Regular"&amp;11Functional and Technical Requirements</oddHeader>
    <oddFooter>&amp;L&amp;"Arial,Regular"&amp;10Attachment B&amp;C&amp;"Arial,Regular"&amp;10Page &amp;P of &amp;N&amp;R&amp;"Arial,Regular"&amp;10Last Updated: May 6, 2026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2F791-BE09-4F84-A159-E3A577436549}">
  <sheetPr>
    <tabColor theme="2"/>
    <pageSetUpPr fitToPage="1"/>
  </sheetPr>
  <dimension ref="A1:AG104"/>
  <sheetViews>
    <sheetView tabSelected="1" zoomScaleNormal="100" workbookViewId="0">
      <selection activeCell="B37" sqref="B37"/>
    </sheetView>
  </sheetViews>
  <sheetFormatPr defaultColWidth="10.7109375" defaultRowHeight="15" customHeight="1"/>
  <cols>
    <col min="1" max="1" width="11.140625" style="56" customWidth="1"/>
    <col min="2" max="2" width="109.28515625" style="46" customWidth="1"/>
    <col min="3" max="4" width="13.42578125" style="33" customWidth="1"/>
    <col min="5" max="5" width="37.5703125" style="46" customWidth="1"/>
    <col min="6" max="6" width="13" style="38" customWidth="1"/>
    <col min="7" max="9" width="9.140625" style="46"/>
    <col min="10" max="28" width="19.28515625" style="50" customWidth="1"/>
    <col min="29" max="16384" width="10.7109375" style="46"/>
  </cols>
  <sheetData>
    <row r="1" spans="1:5" customFormat="1">
      <c r="A1" s="178" t="s">
        <v>21</v>
      </c>
      <c r="B1" s="178" t="s">
        <v>22</v>
      </c>
      <c r="C1" s="314" t="s">
        <v>23</v>
      </c>
      <c r="D1" s="314"/>
      <c r="E1" s="314"/>
    </row>
    <row r="2" spans="1:5" customFormat="1" ht="54.75" customHeight="1">
      <c r="A2" s="181" t="s">
        <v>24</v>
      </c>
      <c r="B2" s="184" t="s">
        <v>38</v>
      </c>
      <c r="C2" s="315" t="s">
        <v>26</v>
      </c>
      <c r="D2" s="315"/>
      <c r="E2" s="315"/>
    </row>
    <row r="3" spans="1:5" customFormat="1" ht="30.75" customHeight="1">
      <c r="A3" s="181" t="s">
        <v>27</v>
      </c>
      <c r="B3" s="184" t="s">
        <v>39</v>
      </c>
      <c r="C3" s="315" t="s">
        <v>29</v>
      </c>
      <c r="D3" s="315"/>
      <c r="E3" s="315"/>
    </row>
    <row r="4" spans="1:5" customFormat="1" ht="40.5" customHeight="1">
      <c r="A4" s="181" t="s">
        <v>30</v>
      </c>
      <c r="B4" s="185" t="s">
        <v>1169</v>
      </c>
      <c r="C4" s="315" t="s">
        <v>31</v>
      </c>
      <c r="D4" s="315"/>
      <c r="E4" s="315"/>
    </row>
    <row r="5" spans="1:5" customFormat="1" ht="57.75" customHeight="1">
      <c r="A5" s="181" t="s">
        <v>32</v>
      </c>
      <c r="B5" s="185" t="s">
        <v>33</v>
      </c>
      <c r="C5" s="315" t="s">
        <v>34</v>
      </c>
      <c r="D5" s="315"/>
      <c r="E5" s="315"/>
    </row>
    <row r="6" spans="1:5" customFormat="1" ht="30.75" customHeight="1">
      <c r="A6" s="181" t="s">
        <v>35</v>
      </c>
      <c r="B6" s="185" t="s">
        <v>36</v>
      </c>
      <c r="C6" s="315" t="s">
        <v>37</v>
      </c>
      <c r="D6" s="315"/>
      <c r="E6" s="315"/>
    </row>
    <row r="7" spans="1:5" ht="15.75">
      <c r="A7" s="316" t="s">
        <v>8</v>
      </c>
      <c r="B7" s="317"/>
      <c r="C7" s="317"/>
      <c r="D7" s="317"/>
      <c r="E7" s="318"/>
    </row>
    <row r="8" spans="1:5">
      <c r="A8" s="35" t="s">
        <v>127</v>
      </c>
      <c r="B8" s="35" t="s">
        <v>128</v>
      </c>
      <c r="C8" s="2" t="s">
        <v>42</v>
      </c>
      <c r="D8" s="2" t="s">
        <v>43</v>
      </c>
      <c r="E8" s="35" t="s">
        <v>44</v>
      </c>
    </row>
    <row r="9" spans="1:5" ht="13.9" customHeight="1">
      <c r="A9" s="252" t="s">
        <v>129</v>
      </c>
      <c r="B9" s="253"/>
      <c r="C9" s="253"/>
      <c r="D9" s="253"/>
      <c r="E9" s="254"/>
    </row>
    <row r="10" spans="1:5" ht="27.75" customHeight="1">
      <c r="A10" s="7" t="s">
        <v>414</v>
      </c>
      <c r="B10" s="40" t="s">
        <v>415</v>
      </c>
      <c r="C10" s="9" t="s">
        <v>132</v>
      </c>
      <c r="D10" s="9"/>
      <c r="E10" s="262"/>
    </row>
    <row r="11" spans="1:5" ht="29.25" customHeight="1">
      <c r="A11" s="7" t="str">
        <f t="shared" ref="A11:A91" ca="1" si="0">IF(ISNUMBER(VALUE(RIGHT(INDIRECT(ADDRESS(ROW()-1,COLUMN())),1))),("AP."&amp;RIGHT(INDIRECT(ADDRESS(ROW()-1,COLUMN())),LEN(INDIRECT(ADDRESS(ROW()-1,COLUMN())))-FIND(".",INDIRECT(ADDRESS(ROW()-1,COLUMN()))))+1),("AP."&amp;RIGHT(INDIRECT(ADDRESS(ROW()-2,COLUMN())),LEN(INDIRECT(ADDRESS(ROW()-2,COLUMN())))-FIND(".",INDIRECT(ADDRESS(ROW()-2,COLUMN()))))+1))</f>
        <v>AP.2</v>
      </c>
      <c r="B11" s="40" t="s">
        <v>416</v>
      </c>
      <c r="C11" s="9" t="s">
        <v>48</v>
      </c>
      <c r="D11" s="9"/>
      <c r="E11" s="30"/>
    </row>
    <row r="12" spans="1:5" ht="16.5" customHeight="1">
      <c r="A12" s="7" t="str">
        <f t="shared" ca="1" si="0"/>
        <v>AP.3</v>
      </c>
      <c r="B12" s="40" t="s">
        <v>417</v>
      </c>
      <c r="C12" s="9" t="s">
        <v>48</v>
      </c>
      <c r="D12" s="9"/>
      <c r="E12" s="30"/>
    </row>
    <row r="13" spans="1:5" ht="25.5">
      <c r="A13" s="7" t="str">
        <f ca="1">IF(ISNUMBER(VALUE(RIGHT(INDIRECT(ADDRESS(ROW()-1,COLUMN())),1))),("AP."&amp;RIGHT(INDIRECT(ADDRESS(ROW()-1,COLUMN())),LEN(INDIRECT(ADDRESS(ROW()-1,COLUMN())))-FIND(".",INDIRECT(ADDRESS(ROW()-1,COLUMN()))))+1),("AP."&amp;RIGHT(INDIRECT(ADDRESS(ROW()-2,COLUMN())),LEN(INDIRECT(ADDRESS(ROW()-2,COLUMN())))-FIND(".",INDIRECT(ADDRESS(ROW()-2,COLUMN()))))+1))</f>
        <v>AP.4</v>
      </c>
      <c r="B13" s="40" t="s">
        <v>418</v>
      </c>
      <c r="C13" s="9" t="s">
        <v>48</v>
      </c>
      <c r="D13" s="9"/>
      <c r="E13" s="30"/>
    </row>
    <row r="14" spans="1:5" ht="25.5">
      <c r="A14" s="7" t="str">
        <f t="shared" ca="1" si="0"/>
        <v>AP.5</v>
      </c>
      <c r="B14" s="40" t="s">
        <v>419</v>
      </c>
      <c r="C14" s="9" t="s">
        <v>48</v>
      </c>
      <c r="D14" s="9"/>
      <c r="E14" s="30"/>
    </row>
    <row r="15" spans="1:5" ht="25.5">
      <c r="A15" s="7" t="str">
        <f t="shared" ca="1" si="0"/>
        <v>AP.6</v>
      </c>
      <c r="B15" s="48" t="s">
        <v>420</v>
      </c>
      <c r="C15" s="9" t="s">
        <v>48</v>
      </c>
      <c r="D15" s="9"/>
      <c r="E15" s="30"/>
    </row>
    <row r="16" spans="1:5" ht="25.5">
      <c r="A16" s="7" t="str">
        <f t="shared" ca="1" si="0"/>
        <v>AP.7</v>
      </c>
      <c r="B16" s="40" t="s">
        <v>421</v>
      </c>
      <c r="C16" s="9" t="s">
        <v>48</v>
      </c>
      <c r="D16" s="9"/>
      <c r="E16" s="30"/>
    </row>
    <row r="17" spans="1:5" ht="25.5">
      <c r="A17" s="7" t="str">
        <f t="shared" ca="1" si="0"/>
        <v>AP.8</v>
      </c>
      <c r="B17" s="48" t="s">
        <v>422</v>
      </c>
      <c r="C17" s="9" t="s">
        <v>48</v>
      </c>
      <c r="D17" s="9"/>
      <c r="E17" s="30"/>
    </row>
    <row r="18" spans="1:5" ht="38.25">
      <c r="A18" s="7" t="str">
        <f t="shared" ca="1" si="0"/>
        <v>AP.9</v>
      </c>
      <c r="B18" s="13" t="s">
        <v>423</v>
      </c>
      <c r="C18" s="9" t="s">
        <v>48</v>
      </c>
      <c r="D18" s="9"/>
      <c r="E18" s="30"/>
    </row>
    <row r="19" spans="1:5" ht="13.9" customHeight="1">
      <c r="A19" s="252" t="s">
        <v>424</v>
      </c>
      <c r="B19" s="253"/>
      <c r="C19" s="253"/>
      <c r="D19" s="253"/>
      <c r="E19" s="254"/>
    </row>
    <row r="20" spans="1:5" ht="25.5">
      <c r="A20" s="7" t="str">
        <f t="shared" ca="1" si="0"/>
        <v>AP.10</v>
      </c>
      <c r="B20" s="49" t="s">
        <v>425</v>
      </c>
      <c r="C20" s="9" t="s">
        <v>48</v>
      </c>
      <c r="D20" s="9"/>
      <c r="E20" s="30"/>
    </row>
    <row r="21" spans="1:5" ht="14.25">
      <c r="A21" s="7" t="str">
        <f t="shared" ca="1" si="0"/>
        <v>AP.11</v>
      </c>
      <c r="B21" s="49" t="s">
        <v>426</v>
      </c>
      <c r="C21" s="9" t="s">
        <v>48</v>
      </c>
      <c r="D21" s="9"/>
      <c r="E21" s="30"/>
    </row>
    <row r="22" spans="1:5" ht="25.5">
      <c r="A22" s="7" t="str">
        <f t="shared" ca="1" si="0"/>
        <v>AP.12</v>
      </c>
      <c r="B22" s="49" t="s">
        <v>427</v>
      </c>
      <c r="C22" s="9" t="s">
        <v>48</v>
      </c>
      <c r="D22" s="9"/>
      <c r="E22" s="30"/>
    </row>
    <row r="23" spans="1:5" ht="25.5">
      <c r="A23" s="7" t="str">
        <f t="shared" ca="1" si="0"/>
        <v>AP.13</v>
      </c>
      <c r="B23" s="49" t="s">
        <v>428</v>
      </c>
      <c r="C23" s="9" t="s">
        <v>178</v>
      </c>
      <c r="D23" s="9"/>
      <c r="E23" s="132"/>
    </row>
    <row r="24" spans="1:5" ht="25.5">
      <c r="A24" s="7" t="str">
        <f t="shared" ca="1" si="0"/>
        <v>AP.14</v>
      </c>
      <c r="B24" s="49" t="s">
        <v>429</v>
      </c>
      <c r="C24" s="9" t="s">
        <v>48</v>
      </c>
      <c r="D24" s="9"/>
      <c r="E24" s="30"/>
    </row>
    <row r="25" spans="1:5" ht="14.25">
      <c r="A25" s="7" t="str">
        <f t="shared" ca="1" si="0"/>
        <v>AP.15</v>
      </c>
      <c r="B25" s="49" t="s">
        <v>430</v>
      </c>
      <c r="C25" s="9" t="s">
        <v>48</v>
      </c>
      <c r="D25" s="9"/>
      <c r="E25" s="30"/>
    </row>
    <row r="26" spans="1:5" ht="14.25">
      <c r="A26" s="7" t="str">
        <f t="shared" ca="1" si="0"/>
        <v>AP.16</v>
      </c>
      <c r="B26" s="49" t="s">
        <v>431</v>
      </c>
      <c r="C26" s="9" t="s">
        <v>48</v>
      </c>
      <c r="D26" s="9"/>
      <c r="E26" s="30"/>
    </row>
    <row r="27" spans="1:5" ht="25.5">
      <c r="A27" s="7" t="str">
        <f t="shared" ca="1" si="0"/>
        <v>AP.17</v>
      </c>
      <c r="B27" s="49" t="s">
        <v>432</v>
      </c>
      <c r="C27" s="9" t="s">
        <v>48</v>
      </c>
      <c r="D27" s="9"/>
      <c r="E27" s="30"/>
    </row>
    <row r="28" spans="1:5" ht="25.5">
      <c r="A28" s="7" t="str">
        <f t="shared" ca="1" si="0"/>
        <v>AP.18</v>
      </c>
      <c r="B28" s="49" t="s">
        <v>433</v>
      </c>
      <c r="C28" s="9" t="s">
        <v>48</v>
      </c>
      <c r="D28" s="9"/>
      <c r="E28" s="132"/>
    </row>
    <row r="29" spans="1:5" ht="14.25">
      <c r="A29" s="7" t="str">
        <f t="shared" ca="1" si="0"/>
        <v>AP.19</v>
      </c>
      <c r="B29" s="49" t="s">
        <v>434</v>
      </c>
      <c r="C29" s="9" t="s">
        <v>48</v>
      </c>
      <c r="D29" s="9"/>
      <c r="E29" s="30"/>
    </row>
    <row r="30" spans="1:5" ht="14.25">
      <c r="A30" s="7" t="str">
        <f t="shared" ca="1" si="0"/>
        <v>AP.20</v>
      </c>
      <c r="B30" s="49" t="s">
        <v>435</v>
      </c>
      <c r="C30" s="9" t="s">
        <v>48</v>
      </c>
      <c r="D30" s="9"/>
      <c r="E30" s="30"/>
    </row>
    <row r="31" spans="1:5" ht="25.5">
      <c r="A31" s="7" t="str">
        <f t="shared" ca="1" si="0"/>
        <v>AP.21</v>
      </c>
      <c r="B31" s="49" t="s">
        <v>436</v>
      </c>
      <c r="C31" s="9" t="s">
        <v>48</v>
      </c>
      <c r="D31" s="9"/>
      <c r="E31" s="30"/>
    </row>
    <row r="32" spans="1:5" ht="25.5">
      <c r="A32" s="7" t="str">
        <f t="shared" ca="1" si="0"/>
        <v>AP.22</v>
      </c>
      <c r="B32" s="49" t="s">
        <v>437</v>
      </c>
      <c r="C32" s="9" t="s">
        <v>48</v>
      </c>
      <c r="D32" s="9"/>
      <c r="E32" s="30"/>
    </row>
    <row r="33" spans="1:5" ht="25.5">
      <c r="A33" s="7" t="str">
        <f t="shared" ca="1" si="0"/>
        <v>AP.23</v>
      </c>
      <c r="B33" s="49" t="s">
        <v>438</v>
      </c>
      <c r="C33" s="9" t="s">
        <v>48</v>
      </c>
      <c r="D33" s="9"/>
      <c r="E33" s="30"/>
    </row>
    <row r="34" spans="1:5" ht="25.5">
      <c r="A34" s="7" t="str">
        <f t="shared" ca="1" si="0"/>
        <v>AP.24</v>
      </c>
      <c r="B34" s="49" t="s">
        <v>439</v>
      </c>
      <c r="C34" s="9" t="s">
        <v>48</v>
      </c>
      <c r="D34" s="9"/>
      <c r="E34" s="30"/>
    </row>
    <row r="35" spans="1:5" ht="25.5">
      <c r="A35" s="7" t="str">
        <f t="shared" ca="1" si="0"/>
        <v>AP.25</v>
      </c>
      <c r="B35" s="49" t="s">
        <v>440</v>
      </c>
      <c r="C35" s="9" t="s">
        <v>48</v>
      </c>
      <c r="D35" s="9"/>
      <c r="E35" s="30"/>
    </row>
    <row r="36" spans="1:5" ht="25.5">
      <c r="A36" s="7" t="str">
        <f t="shared" ca="1" si="0"/>
        <v>AP.26</v>
      </c>
      <c r="B36" s="49" t="s">
        <v>441</v>
      </c>
      <c r="C36" s="9" t="s">
        <v>48</v>
      </c>
      <c r="D36" s="9"/>
      <c r="E36" s="30"/>
    </row>
    <row r="37" spans="1:5" ht="14.25">
      <c r="A37" s="7" t="str">
        <f t="shared" ca="1" si="0"/>
        <v>AP.27</v>
      </c>
      <c r="B37" s="49" t="s">
        <v>442</v>
      </c>
      <c r="C37" s="9" t="s">
        <v>48</v>
      </c>
      <c r="D37" s="9"/>
      <c r="E37" s="30"/>
    </row>
    <row r="38" spans="1:5" ht="14.25">
      <c r="A38" s="7" t="str">
        <f t="shared" ca="1" si="0"/>
        <v>AP.28</v>
      </c>
      <c r="B38" s="49" t="s">
        <v>443</v>
      </c>
      <c r="C38" s="9" t="s">
        <v>48</v>
      </c>
      <c r="D38" s="9"/>
      <c r="E38" s="30"/>
    </row>
    <row r="39" spans="1:5" ht="25.5">
      <c r="A39" s="7" t="str">
        <f t="shared" ca="1" si="0"/>
        <v>AP.29</v>
      </c>
      <c r="B39" s="49" t="s">
        <v>444</v>
      </c>
      <c r="C39" s="9" t="s">
        <v>48</v>
      </c>
      <c r="D39" s="9"/>
      <c r="E39" s="30"/>
    </row>
    <row r="40" spans="1:5" ht="13.9" customHeight="1">
      <c r="A40" s="252" t="s">
        <v>445</v>
      </c>
      <c r="B40" s="253"/>
      <c r="C40" s="253"/>
      <c r="D40" s="253"/>
      <c r="E40" s="254"/>
    </row>
    <row r="41" spans="1:5" ht="25.5">
      <c r="A41" s="7" t="str">
        <f t="shared" ca="1" si="0"/>
        <v>AP.30</v>
      </c>
      <c r="B41" s="30" t="s">
        <v>446</v>
      </c>
      <c r="C41" s="9" t="s">
        <v>48</v>
      </c>
      <c r="D41" s="9"/>
      <c r="E41" s="30"/>
    </row>
    <row r="42" spans="1:5" ht="25.5">
      <c r="A42" s="7" t="str">
        <f t="shared" ca="1" si="0"/>
        <v>AP.31</v>
      </c>
      <c r="B42" s="49" t="s">
        <v>447</v>
      </c>
      <c r="C42" s="9" t="s">
        <v>48</v>
      </c>
      <c r="D42" s="9"/>
      <c r="E42" s="30"/>
    </row>
    <row r="43" spans="1:5" ht="14.25">
      <c r="A43" s="7" t="str">
        <f t="shared" ca="1" si="0"/>
        <v>AP.32</v>
      </c>
      <c r="B43" s="30" t="s">
        <v>448</v>
      </c>
      <c r="C43" s="9" t="s">
        <v>48</v>
      </c>
      <c r="D43" s="9"/>
      <c r="E43" s="30"/>
    </row>
    <row r="44" spans="1:5" ht="14.25">
      <c r="A44" s="7" t="str">
        <f t="shared" ca="1" si="0"/>
        <v>AP.33</v>
      </c>
      <c r="B44" s="30" t="s">
        <v>449</v>
      </c>
      <c r="C44" s="9" t="s">
        <v>48</v>
      </c>
      <c r="D44" s="9"/>
      <c r="E44" s="30"/>
    </row>
    <row r="45" spans="1:5" ht="14.25">
      <c r="A45" s="7" t="str">
        <f t="shared" ca="1" si="0"/>
        <v>AP.34</v>
      </c>
      <c r="B45" s="30" t="s">
        <v>450</v>
      </c>
      <c r="C45" s="9" t="s">
        <v>48</v>
      </c>
      <c r="D45" s="9"/>
      <c r="E45" s="30"/>
    </row>
    <row r="46" spans="1:5" ht="14.25">
      <c r="A46" s="7" t="str">
        <f t="shared" ca="1" si="0"/>
        <v>AP.35</v>
      </c>
      <c r="B46" s="30" t="s">
        <v>451</v>
      </c>
      <c r="C46" s="9" t="s">
        <v>48</v>
      </c>
      <c r="D46" s="9"/>
      <c r="E46" s="30"/>
    </row>
    <row r="47" spans="1:5" ht="14.25">
      <c r="A47" s="7" t="str">
        <f t="shared" ca="1" si="0"/>
        <v>AP.36</v>
      </c>
      <c r="B47" s="30" t="s">
        <v>452</v>
      </c>
      <c r="C47" s="9" t="s">
        <v>48</v>
      </c>
      <c r="D47" s="9"/>
      <c r="E47" s="30"/>
    </row>
    <row r="48" spans="1:5" ht="14.25">
      <c r="A48" s="7" t="str">
        <f t="shared" ca="1" si="0"/>
        <v>AP.37</v>
      </c>
      <c r="B48" s="30" t="s">
        <v>453</v>
      </c>
      <c r="C48" s="9" t="s">
        <v>48</v>
      </c>
      <c r="D48" s="9"/>
      <c r="E48" s="30"/>
    </row>
    <row r="49" spans="1:33" ht="14.25">
      <c r="A49" s="7" t="str">
        <f t="shared" ca="1" si="0"/>
        <v>AP.38</v>
      </c>
      <c r="B49" s="49" t="s">
        <v>454</v>
      </c>
      <c r="C49" s="9" t="s">
        <v>48</v>
      </c>
      <c r="D49" s="9"/>
      <c r="E49" s="255"/>
    </row>
    <row r="50" spans="1:33" ht="25.5">
      <c r="A50" s="7" t="str">
        <f t="shared" ca="1" si="0"/>
        <v>AP.39</v>
      </c>
      <c r="B50" s="49" t="s">
        <v>455</v>
      </c>
      <c r="C50" s="9" t="s">
        <v>48</v>
      </c>
      <c r="D50" s="9"/>
      <c r="E50" s="255"/>
    </row>
    <row r="51" spans="1:33" ht="25.5">
      <c r="A51" s="7" t="str">
        <f t="shared" ca="1" si="0"/>
        <v>AP.40</v>
      </c>
      <c r="B51" s="10" t="s">
        <v>456</v>
      </c>
      <c r="C51" s="9" t="s">
        <v>48</v>
      </c>
      <c r="D51" s="9"/>
      <c r="E51" s="8"/>
    </row>
    <row r="52" spans="1:33" ht="14.25">
      <c r="A52" s="7" t="str">
        <f t="shared" ca="1" si="0"/>
        <v>AP.41</v>
      </c>
      <c r="B52" s="30" t="s">
        <v>457</v>
      </c>
      <c r="C52" s="9" t="s">
        <v>48</v>
      </c>
      <c r="D52" s="9"/>
      <c r="E52" s="30"/>
    </row>
    <row r="53" spans="1:33" customFormat="1">
      <c r="A53" s="7" t="str">
        <f t="shared" ca="1" si="0"/>
        <v>AP.42</v>
      </c>
      <c r="B53" s="49" t="s">
        <v>458</v>
      </c>
      <c r="C53" s="9" t="s">
        <v>48</v>
      </c>
      <c r="D53" s="9"/>
      <c r="E53" s="30"/>
      <c r="F53" s="38"/>
      <c r="J53" s="50"/>
      <c r="K53" s="50"/>
      <c r="L53" s="50"/>
      <c r="M53" s="50"/>
      <c r="N53" s="50"/>
      <c r="O53" s="50"/>
      <c r="P53" s="50"/>
      <c r="Q53" s="50"/>
      <c r="R53" s="50"/>
      <c r="S53" s="50"/>
      <c r="T53" s="50"/>
      <c r="U53" s="50"/>
      <c r="V53" s="50"/>
      <c r="W53" s="50"/>
      <c r="X53" s="50"/>
      <c r="Y53" s="50"/>
      <c r="Z53" s="50"/>
      <c r="AA53" s="50"/>
      <c r="AB53" s="50"/>
      <c r="AC53" s="46"/>
      <c r="AD53" s="46"/>
      <c r="AE53" s="46"/>
      <c r="AF53" s="46"/>
      <c r="AG53" s="46"/>
    </row>
    <row r="54" spans="1:33" ht="25.5">
      <c r="A54" s="7" t="str">
        <f t="shared" ca="1" si="0"/>
        <v>AP.43</v>
      </c>
      <c r="B54" s="49" t="s">
        <v>459</v>
      </c>
      <c r="C54" s="9" t="s">
        <v>48</v>
      </c>
      <c r="D54" s="9"/>
      <c r="E54" s="259"/>
      <c r="J54" s="51"/>
      <c r="K54" s="51"/>
      <c r="L54" s="51"/>
      <c r="M54" s="51"/>
      <c r="N54" s="51"/>
      <c r="O54" s="51"/>
      <c r="P54" s="51"/>
      <c r="Q54" s="51"/>
      <c r="R54" s="51"/>
      <c r="S54" s="51"/>
      <c r="T54" s="51"/>
      <c r="U54" s="51"/>
      <c r="V54" s="51"/>
      <c r="W54" s="51"/>
      <c r="X54" s="51"/>
      <c r="Y54" s="51"/>
      <c r="Z54" s="51"/>
      <c r="AA54" s="51"/>
      <c r="AB54" s="51"/>
      <c r="AC54"/>
      <c r="AD54"/>
      <c r="AE54"/>
      <c r="AF54"/>
      <c r="AG54"/>
    </row>
    <row r="55" spans="1:33" ht="38.25">
      <c r="A55" s="7" t="str">
        <f t="shared" ca="1" si="0"/>
        <v>AP.44</v>
      </c>
      <c r="B55" s="260" t="s">
        <v>460</v>
      </c>
      <c r="C55" s="9" t="s">
        <v>178</v>
      </c>
      <c r="D55" s="9"/>
      <c r="E55" s="261"/>
      <c r="J55" s="51"/>
      <c r="K55" s="51"/>
      <c r="L55" s="51"/>
      <c r="M55" s="51"/>
      <c r="N55" s="51"/>
      <c r="O55" s="51"/>
      <c r="P55" s="51"/>
      <c r="Q55" s="51"/>
      <c r="R55" s="51"/>
      <c r="S55" s="51"/>
      <c r="T55" s="51"/>
      <c r="U55" s="51"/>
      <c r="V55" s="51"/>
      <c r="W55" s="51"/>
      <c r="X55" s="51"/>
      <c r="Y55" s="51"/>
      <c r="Z55" s="51"/>
      <c r="AA55" s="51"/>
      <c r="AB55" s="51"/>
      <c r="AC55"/>
      <c r="AD55"/>
      <c r="AE55"/>
      <c r="AF55"/>
      <c r="AG55"/>
    </row>
    <row r="56" spans="1:33" ht="13.9" customHeight="1">
      <c r="A56" s="252" t="s">
        <v>461</v>
      </c>
      <c r="B56" s="253"/>
      <c r="C56" s="253"/>
      <c r="D56" s="253"/>
      <c r="E56" s="254"/>
    </row>
    <row r="57" spans="1:33" ht="25.5">
      <c r="A57" s="7" t="str">
        <f t="shared" ref="A57:A82" ca="1" si="1">IF(ISNUMBER(VALUE(RIGHT(INDIRECT(ADDRESS(ROW()-1,COLUMN())),1))),("AP."&amp;RIGHT(INDIRECT(ADDRESS(ROW()-1,COLUMN())),LEN(INDIRECT(ADDRESS(ROW()-1,COLUMN())))-FIND(".",INDIRECT(ADDRESS(ROW()-1,COLUMN()))))+1),("AP."&amp;RIGHT(INDIRECT(ADDRESS(ROW()-2,COLUMN())),LEN(INDIRECT(ADDRESS(ROW()-2,COLUMN())))-FIND(".",INDIRECT(ADDRESS(ROW()-2,COLUMN()))))+1))</f>
        <v>AP.45</v>
      </c>
      <c r="B57" s="256" t="s">
        <v>462</v>
      </c>
      <c r="C57" s="17" t="s">
        <v>48</v>
      </c>
      <c r="D57" s="17"/>
      <c r="E57" s="42"/>
    </row>
    <row r="58" spans="1:33" ht="25.5">
      <c r="A58" s="7" t="str">
        <f t="shared" ca="1" si="1"/>
        <v>AP.46</v>
      </c>
      <c r="B58" s="257" t="s">
        <v>463</v>
      </c>
      <c r="C58" s="258" t="s">
        <v>48</v>
      </c>
      <c r="D58" s="258"/>
      <c r="E58" s="42"/>
    </row>
    <row r="59" spans="1:33" ht="15" customHeight="1">
      <c r="A59" s="7" t="str">
        <f t="shared" ca="1" si="1"/>
        <v>AP.47</v>
      </c>
      <c r="B59" s="257" t="s">
        <v>464</v>
      </c>
      <c r="C59" s="258" t="s">
        <v>48</v>
      </c>
      <c r="D59" s="258"/>
      <c r="E59" s="42"/>
    </row>
    <row r="60" spans="1:33" ht="25.5">
      <c r="A60" s="7" t="str">
        <f t="shared" ca="1" si="1"/>
        <v>AP.48</v>
      </c>
      <c r="B60" s="257" t="s">
        <v>465</v>
      </c>
      <c r="C60" s="258" t="s">
        <v>48</v>
      </c>
      <c r="D60" s="258"/>
      <c r="E60" s="42"/>
    </row>
    <row r="61" spans="1:33" ht="14.25">
      <c r="A61" s="7" t="str">
        <f t="shared" ca="1" si="1"/>
        <v>AP.49</v>
      </c>
      <c r="B61" s="257" t="s">
        <v>466</v>
      </c>
      <c r="C61" s="258" t="s">
        <v>48</v>
      </c>
      <c r="D61" s="258"/>
      <c r="E61" s="42"/>
    </row>
    <row r="62" spans="1:33" ht="27" customHeight="1">
      <c r="A62" s="7" t="str">
        <f t="shared" ca="1" si="1"/>
        <v>AP.50</v>
      </c>
      <c r="B62" s="39" t="s">
        <v>467</v>
      </c>
      <c r="C62" s="258" t="s">
        <v>48</v>
      </c>
      <c r="D62" s="258"/>
      <c r="E62" s="42"/>
    </row>
    <row r="63" spans="1:33" ht="25.5">
      <c r="A63" s="7" t="str">
        <f t="shared" ca="1" si="1"/>
        <v>AP.51</v>
      </c>
      <c r="B63" s="30" t="s">
        <v>468</v>
      </c>
      <c r="C63" s="258" t="s">
        <v>48</v>
      </c>
      <c r="D63" s="258"/>
      <c r="E63" s="42"/>
    </row>
    <row r="64" spans="1:33" ht="25.5">
      <c r="A64" s="7" t="str">
        <f t="shared" ca="1" si="1"/>
        <v>AP.52</v>
      </c>
      <c r="B64" s="30" t="s">
        <v>469</v>
      </c>
      <c r="C64" s="258" t="s">
        <v>48</v>
      </c>
      <c r="D64" s="258"/>
      <c r="E64" s="30"/>
    </row>
    <row r="65" spans="1:28" ht="25.5">
      <c r="A65" s="7" t="str">
        <f t="shared" ca="1" si="1"/>
        <v>AP.53</v>
      </c>
      <c r="B65" s="39" t="s">
        <v>470</v>
      </c>
      <c r="C65" s="258" t="s">
        <v>48</v>
      </c>
      <c r="D65" s="258"/>
      <c r="E65" s="42"/>
    </row>
    <row r="66" spans="1:28" ht="25.5">
      <c r="A66" s="7" t="str">
        <f t="shared" ca="1" si="1"/>
        <v>AP.54</v>
      </c>
      <c r="B66" s="39" t="s">
        <v>471</v>
      </c>
      <c r="C66" s="258" t="s">
        <v>48</v>
      </c>
      <c r="D66" s="258"/>
      <c r="E66" s="42"/>
    </row>
    <row r="67" spans="1:28" ht="25.5">
      <c r="A67" s="7" t="str">
        <f t="shared" ca="1" si="1"/>
        <v>AP.55</v>
      </c>
      <c r="B67" s="30" t="s">
        <v>472</v>
      </c>
      <c r="C67" s="258" t="s">
        <v>48</v>
      </c>
      <c r="D67" s="258"/>
      <c r="E67" s="52"/>
    </row>
    <row r="68" spans="1:28" ht="25.5">
      <c r="A68" s="7" t="str">
        <f t="shared" ca="1" si="1"/>
        <v>AP.56</v>
      </c>
      <c r="B68" s="30" t="s">
        <v>473</v>
      </c>
      <c r="C68" s="258" t="s">
        <v>48</v>
      </c>
      <c r="D68" s="258"/>
      <c r="E68" s="42"/>
    </row>
    <row r="69" spans="1:28" ht="15" customHeight="1">
      <c r="A69" s="7" t="str">
        <f t="shared" ca="1" si="1"/>
        <v>AP.57</v>
      </c>
      <c r="B69" s="30" t="s">
        <v>474</v>
      </c>
      <c r="C69" s="258" t="s">
        <v>48</v>
      </c>
      <c r="D69" s="258"/>
      <c r="E69" s="42"/>
    </row>
    <row r="70" spans="1:28" ht="25.5">
      <c r="A70" s="7" t="str">
        <f t="shared" ca="1" si="1"/>
        <v>AP.58</v>
      </c>
      <c r="B70" s="30" t="s">
        <v>475</v>
      </c>
      <c r="C70" s="258" t="s">
        <v>48</v>
      </c>
      <c r="D70" s="258"/>
      <c r="E70" s="42"/>
    </row>
    <row r="71" spans="1:28" ht="14.45" customHeight="1">
      <c r="A71" s="7" t="str">
        <f t="shared" ca="1" si="1"/>
        <v>AP.59</v>
      </c>
      <c r="B71" s="30" t="s">
        <v>476</v>
      </c>
      <c r="C71" s="9" t="s">
        <v>48</v>
      </c>
      <c r="D71" s="9"/>
      <c r="E71" s="42"/>
    </row>
    <row r="72" spans="1:28" ht="25.5">
      <c r="A72" s="7" t="str">
        <f t="shared" ca="1" si="1"/>
        <v>AP.60</v>
      </c>
      <c r="B72" s="30" t="s">
        <v>477</v>
      </c>
      <c r="C72" s="9" t="s">
        <v>48</v>
      </c>
      <c r="D72" s="9"/>
      <c r="E72" s="42"/>
    </row>
    <row r="73" spans="1:28" ht="25.5">
      <c r="A73" s="7" t="str">
        <f t="shared" ca="1" si="1"/>
        <v>AP.61</v>
      </c>
      <c r="B73" s="30" t="s">
        <v>478</v>
      </c>
      <c r="C73" s="9" t="s">
        <v>48</v>
      </c>
      <c r="D73" s="9"/>
      <c r="E73" s="42"/>
    </row>
    <row r="74" spans="1:28" ht="13.9" customHeight="1">
      <c r="A74" s="252" t="s">
        <v>479</v>
      </c>
      <c r="B74" s="253"/>
      <c r="C74" s="253"/>
      <c r="D74" s="253"/>
      <c r="E74" s="254"/>
    </row>
    <row r="75" spans="1:28" ht="25.5">
      <c r="A75" s="7" t="str">
        <f t="shared" ca="1" si="1"/>
        <v>AP.62</v>
      </c>
      <c r="B75" s="53" t="s">
        <v>480</v>
      </c>
      <c r="C75" s="9" t="s">
        <v>48</v>
      </c>
      <c r="D75" s="9"/>
      <c r="E75" s="54"/>
      <c r="J75" s="46"/>
      <c r="K75" s="46"/>
      <c r="L75" s="46"/>
      <c r="M75" s="46"/>
      <c r="N75" s="46"/>
      <c r="O75" s="46"/>
      <c r="P75" s="46"/>
      <c r="Q75" s="46"/>
      <c r="R75" s="46"/>
      <c r="S75" s="46"/>
      <c r="T75" s="46"/>
      <c r="U75" s="46"/>
      <c r="V75" s="46"/>
      <c r="W75" s="46"/>
      <c r="X75" s="46"/>
      <c r="Y75" s="46"/>
      <c r="Z75" s="46"/>
      <c r="AA75" s="46"/>
      <c r="AB75" s="46"/>
    </row>
    <row r="76" spans="1:28" ht="25.5">
      <c r="A76" s="7" t="str">
        <f t="shared" ca="1" si="1"/>
        <v>AP.63</v>
      </c>
      <c r="B76" s="39" t="s">
        <v>481</v>
      </c>
      <c r="C76" s="9" t="s">
        <v>48</v>
      </c>
      <c r="D76" s="9"/>
      <c r="E76" s="30"/>
    </row>
    <row r="77" spans="1:28" ht="14.25">
      <c r="A77" s="7" t="str">
        <f t="shared" ca="1" si="1"/>
        <v>AP.64</v>
      </c>
      <c r="B77" s="39" t="s">
        <v>482</v>
      </c>
      <c r="C77" s="9" t="s">
        <v>48</v>
      </c>
      <c r="D77" s="9"/>
      <c r="E77" s="54"/>
      <c r="J77" s="46"/>
      <c r="K77" s="46"/>
      <c r="L77" s="46"/>
      <c r="M77" s="46"/>
      <c r="N77" s="46"/>
      <c r="O77" s="46"/>
      <c r="P77" s="46"/>
      <c r="Q77" s="46"/>
      <c r="R77" s="46"/>
      <c r="S77" s="46"/>
      <c r="T77" s="46"/>
      <c r="U77" s="46"/>
      <c r="V77" s="46"/>
      <c r="W77" s="46"/>
      <c r="X77" s="46"/>
      <c r="Y77" s="46"/>
      <c r="Z77" s="46"/>
      <c r="AA77" s="46"/>
      <c r="AB77" s="46"/>
    </row>
    <row r="78" spans="1:28" ht="25.5">
      <c r="A78" s="7" t="str">
        <f t="shared" ca="1" si="1"/>
        <v>AP.65</v>
      </c>
      <c r="B78" s="39" t="s">
        <v>483</v>
      </c>
      <c r="C78" s="9" t="s">
        <v>48</v>
      </c>
      <c r="D78" s="9"/>
      <c r="E78" s="54"/>
      <c r="J78" s="46"/>
      <c r="K78" s="46"/>
      <c r="L78" s="46"/>
      <c r="M78" s="46"/>
      <c r="N78" s="46"/>
      <c r="O78" s="46"/>
      <c r="P78" s="46"/>
      <c r="Q78" s="46"/>
      <c r="R78" s="46"/>
      <c r="S78" s="46"/>
      <c r="T78" s="46"/>
      <c r="U78" s="46"/>
      <c r="V78" s="46"/>
      <c r="W78" s="46"/>
      <c r="X78" s="46"/>
      <c r="Y78" s="46"/>
      <c r="Z78" s="46"/>
      <c r="AA78" s="46"/>
      <c r="AB78" s="46"/>
    </row>
    <row r="79" spans="1:28" ht="25.5">
      <c r="A79" s="7" t="str">
        <f t="shared" ca="1" si="1"/>
        <v>AP.66</v>
      </c>
      <c r="B79" s="39" t="s">
        <v>484</v>
      </c>
      <c r="C79" s="9" t="s">
        <v>48</v>
      </c>
      <c r="D79" s="9"/>
      <c r="E79" s="30"/>
    </row>
    <row r="80" spans="1:28" ht="25.5">
      <c r="A80" s="7" t="str">
        <f t="shared" ca="1" si="1"/>
        <v>AP.67</v>
      </c>
      <c r="B80" s="39" t="s">
        <v>485</v>
      </c>
      <c r="C80" s="9" t="s">
        <v>48</v>
      </c>
      <c r="D80" s="9"/>
      <c r="E80" s="30"/>
    </row>
    <row r="81" spans="1:5" ht="25.5">
      <c r="A81" s="7" t="str">
        <f t="shared" ca="1" si="1"/>
        <v>AP.68</v>
      </c>
      <c r="B81" s="39" t="s">
        <v>486</v>
      </c>
      <c r="C81" s="9" t="s">
        <v>48</v>
      </c>
      <c r="D81" s="9"/>
      <c r="E81" s="30"/>
    </row>
    <row r="82" spans="1:5" ht="25.5">
      <c r="A82" s="7" t="str">
        <f t="shared" ca="1" si="1"/>
        <v>AP.69</v>
      </c>
      <c r="B82" s="39" t="s">
        <v>487</v>
      </c>
      <c r="C82" s="9" t="s">
        <v>48</v>
      </c>
      <c r="D82" s="9"/>
      <c r="E82" s="30"/>
    </row>
    <row r="83" spans="1:5" ht="13.9" customHeight="1">
      <c r="A83" s="252" t="s">
        <v>488</v>
      </c>
      <c r="B83" s="253"/>
      <c r="C83" s="253"/>
      <c r="D83" s="253"/>
      <c r="E83" s="254"/>
    </row>
    <row r="84" spans="1:5" ht="25.5">
      <c r="A84" s="7" t="str">
        <f t="shared" ca="1" si="0"/>
        <v>AP.70</v>
      </c>
      <c r="B84" s="40" t="s">
        <v>489</v>
      </c>
      <c r="C84" s="9" t="s">
        <v>48</v>
      </c>
      <c r="D84" s="9"/>
      <c r="E84" s="255"/>
    </row>
    <row r="85" spans="1:5" ht="25.5">
      <c r="A85" s="7" t="str">
        <f t="shared" ca="1" si="0"/>
        <v>AP.71</v>
      </c>
      <c r="B85" s="40" t="s">
        <v>490</v>
      </c>
      <c r="C85" s="9" t="s">
        <v>48</v>
      </c>
      <c r="D85" s="9"/>
      <c r="E85" s="255"/>
    </row>
    <row r="86" spans="1:5" ht="14.25">
      <c r="A86" s="7" t="str">
        <f t="shared" ca="1" si="0"/>
        <v>AP.72</v>
      </c>
      <c r="B86" s="40" t="s">
        <v>491</v>
      </c>
      <c r="C86" s="9" t="s">
        <v>48</v>
      </c>
      <c r="D86" s="9"/>
      <c r="E86" s="255"/>
    </row>
    <row r="87" spans="1:5" ht="14.25">
      <c r="A87" s="7" t="str">
        <f t="shared" ca="1" si="0"/>
        <v>AP.73</v>
      </c>
      <c r="B87" s="40" t="s">
        <v>492</v>
      </c>
      <c r="C87" s="9" t="s">
        <v>48</v>
      </c>
      <c r="D87" s="9"/>
      <c r="E87" s="255"/>
    </row>
    <row r="88" spans="1:5" ht="14.25">
      <c r="A88" s="7" t="str">
        <f t="shared" ca="1" si="0"/>
        <v>AP.74</v>
      </c>
      <c r="B88" s="39" t="s">
        <v>493</v>
      </c>
      <c r="C88" s="9" t="s">
        <v>48</v>
      </c>
      <c r="D88" s="9"/>
      <c r="E88" s="30"/>
    </row>
    <row r="89" spans="1:5" ht="28.5" customHeight="1">
      <c r="A89" s="7" t="str">
        <f t="shared" ca="1" si="0"/>
        <v>AP.75</v>
      </c>
      <c r="B89" s="39" t="s">
        <v>494</v>
      </c>
      <c r="C89" s="9" t="s">
        <v>48</v>
      </c>
      <c r="D89" s="9"/>
      <c r="E89" s="30"/>
    </row>
    <row r="90" spans="1:5" ht="14.25">
      <c r="A90" s="7" t="str">
        <f t="shared" ca="1" si="0"/>
        <v>AP.76</v>
      </c>
      <c r="B90" s="30" t="s">
        <v>495</v>
      </c>
      <c r="C90" s="9" t="s">
        <v>48</v>
      </c>
      <c r="D90" s="9"/>
      <c r="E90" s="255"/>
    </row>
    <row r="91" spans="1:5" ht="25.5">
      <c r="A91" s="7" t="str">
        <f t="shared" ca="1" si="0"/>
        <v>AP.77</v>
      </c>
      <c r="B91" s="30" t="s">
        <v>496</v>
      </c>
      <c r="C91" s="9" t="s">
        <v>48</v>
      </c>
      <c r="D91" s="9"/>
      <c r="E91" s="255"/>
    </row>
    <row r="92" spans="1:5" ht="13.9" customHeight="1">
      <c r="A92" s="252" t="s">
        <v>110</v>
      </c>
      <c r="B92" s="253"/>
      <c r="C92" s="253"/>
      <c r="D92" s="253"/>
      <c r="E92" s="254"/>
    </row>
    <row r="93" spans="1:5" ht="25.5">
      <c r="A93" s="7" t="str">
        <f t="shared" ref="A93:A98" ca="1" si="2">IF(ISNUMBER(VALUE(RIGHT(INDIRECT(ADDRESS(ROW()-1,COLUMN())),1))),("AP."&amp;RIGHT(INDIRECT(ADDRESS(ROW()-1,COLUMN())),LEN(INDIRECT(ADDRESS(ROW()-1,COLUMN())))-FIND(".",INDIRECT(ADDRESS(ROW()-1,COLUMN()))))+1),("AP."&amp;RIGHT(INDIRECT(ADDRESS(ROW()-2,COLUMN())),LEN(INDIRECT(ADDRESS(ROW()-2,COLUMN())))-FIND(".",INDIRECT(ADDRESS(ROW()-2,COLUMN()))))+1))</f>
        <v>AP.78</v>
      </c>
      <c r="B93" s="49" t="s">
        <v>497</v>
      </c>
      <c r="C93" s="9" t="s">
        <v>48</v>
      </c>
      <c r="D93" s="9"/>
      <c r="E93" s="30"/>
    </row>
    <row r="94" spans="1:5" ht="25.5">
      <c r="A94" s="7" t="str">
        <f t="shared" ca="1" si="2"/>
        <v>AP.79</v>
      </c>
      <c r="B94" s="55" t="s">
        <v>498</v>
      </c>
      <c r="C94" s="9" t="s">
        <v>48</v>
      </c>
      <c r="D94" s="9"/>
      <c r="E94" s="30"/>
    </row>
    <row r="95" spans="1:5" ht="25.5">
      <c r="A95" s="7" t="str">
        <f t="shared" ca="1" si="2"/>
        <v>AP.80</v>
      </c>
      <c r="B95" s="55" t="s">
        <v>499</v>
      </c>
      <c r="C95" s="9" t="s">
        <v>48</v>
      </c>
      <c r="D95" s="9"/>
      <c r="E95" s="30"/>
    </row>
    <row r="96" spans="1:5" ht="25.5">
      <c r="A96" s="7" t="str">
        <f t="shared" ca="1" si="2"/>
        <v>AP.81</v>
      </c>
      <c r="B96" s="55" t="s">
        <v>500</v>
      </c>
      <c r="C96" s="9" t="s">
        <v>48</v>
      </c>
      <c r="D96" s="9"/>
      <c r="E96" s="30"/>
    </row>
    <row r="97" spans="1:5" ht="27.75" customHeight="1">
      <c r="A97" s="7" t="str">
        <f t="shared" ca="1" si="2"/>
        <v>AP.82</v>
      </c>
      <c r="B97" s="10" t="s">
        <v>501</v>
      </c>
      <c r="C97" s="9" t="s">
        <v>48</v>
      </c>
      <c r="D97" s="9"/>
      <c r="E97" s="30"/>
    </row>
    <row r="98" spans="1:5" ht="25.5">
      <c r="A98" s="7" t="str">
        <f t="shared" ca="1" si="2"/>
        <v>AP.83</v>
      </c>
      <c r="B98" s="55" t="s">
        <v>502</v>
      </c>
      <c r="C98" s="9" t="s">
        <v>48</v>
      </c>
      <c r="D98" s="9"/>
      <c r="E98" s="30"/>
    </row>
    <row r="102" spans="1:5"/>
    <row r="104" spans="1:5"/>
  </sheetData>
  <mergeCells count="7">
    <mergeCell ref="A7:E7"/>
    <mergeCell ref="C6:E6"/>
    <mergeCell ref="C1:E1"/>
    <mergeCell ref="C2:E2"/>
    <mergeCell ref="C3:E3"/>
    <mergeCell ref="C4:E4"/>
    <mergeCell ref="C5:E5"/>
  </mergeCells>
  <phoneticPr fontId="0" type="noConversion"/>
  <conditionalFormatting sqref="B1:B6">
    <cfRule type="duplicateValues" dxfId="57" priority="1"/>
  </conditionalFormatting>
  <conditionalFormatting sqref="B93">
    <cfRule type="duplicateValues" dxfId="56" priority="265"/>
  </conditionalFormatting>
  <printOptions horizontalCentered="1"/>
  <pageMargins left="0.5" right="0.5" top="0.9" bottom="0.75" header="0.3" footer="0.3"/>
  <pageSetup paperSize="5" scale="90" fitToHeight="0" orientation="landscape" horizontalDpi="4294967293" r:id="rId1"/>
  <headerFooter>
    <oddHeader>&amp;C&amp;"Arial,Bold"&amp;14CTRMA
&amp;"Arial,Regular"&amp;11 Functional and Technical Requirements</oddHeader>
    <oddFooter>&amp;L&amp;"Arial,Regular"&amp;10Attachment B&amp;C&amp;"Arial,Regular"&amp;10Page &amp;P of &amp;N&amp;R&amp;"Arial,Regular"&amp;10Last Updated: May 6, 2026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6AF71-0030-48F1-B959-D5BA146F9629}">
  <sheetPr>
    <tabColor theme="2"/>
    <pageSetUpPr fitToPage="1"/>
  </sheetPr>
  <dimension ref="A1:E56"/>
  <sheetViews>
    <sheetView tabSelected="1" zoomScaleNormal="100" workbookViewId="0">
      <selection activeCell="B37" sqref="B37"/>
    </sheetView>
  </sheetViews>
  <sheetFormatPr defaultColWidth="10.7109375" defaultRowHeight="14.25"/>
  <cols>
    <col min="1" max="1" width="11.140625" style="56" customWidth="1"/>
    <col min="2" max="2" width="110.28515625" style="46" customWidth="1"/>
    <col min="3" max="3" width="13.42578125" style="24" customWidth="1"/>
    <col min="4" max="4" width="19.42578125" style="24" customWidth="1"/>
    <col min="5" max="5" width="37.140625" style="46" customWidth="1"/>
    <col min="6" max="16384" width="10.7109375" style="46"/>
  </cols>
  <sheetData>
    <row r="1" spans="1:5" customFormat="1" ht="15">
      <c r="A1" s="178" t="s">
        <v>21</v>
      </c>
      <c r="B1" s="178" t="s">
        <v>22</v>
      </c>
      <c r="C1" s="314" t="s">
        <v>23</v>
      </c>
      <c r="D1" s="314"/>
      <c r="E1" s="314"/>
    </row>
    <row r="2" spans="1:5" customFormat="1" ht="54.75" customHeight="1">
      <c r="A2" s="181" t="s">
        <v>24</v>
      </c>
      <c r="B2" s="184" t="s">
        <v>38</v>
      </c>
      <c r="C2" s="315" t="s">
        <v>26</v>
      </c>
      <c r="D2" s="315"/>
      <c r="E2" s="315"/>
    </row>
    <row r="3" spans="1:5" customFormat="1" ht="30.75" customHeight="1">
      <c r="A3" s="181" t="s">
        <v>27</v>
      </c>
      <c r="B3" s="184" t="s">
        <v>39</v>
      </c>
      <c r="C3" s="315" t="s">
        <v>29</v>
      </c>
      <c r="D3" s="315"/>
      <c r="E3" s="315"/>
    </row>
    <row r="4" spans="1:5" customFormat="1" ht="40.5" customHeight="1">
      <c r="A4" s="181" t="s">
        <v>30</v>
      </c>
      <c r="B4" s="185" t="s">
        <v>1169</v>
      </c>
      <c r="C4" s="315" t="s">
        <v>31</v>
      </c>
      <c r="D4" s="315"/>
      <c r="E4" s="315"/>
    </row>
    <row r="5" spans="1:5" customFormat="1" ht="57.75" customHeight="1">
      <c r="A5" s="181" t="s">
        <v>32</v>
      </c>
      <c r="B5" s="185" t="s">
        <v>33</v>
      </c>
      <c r="C5" s="315" t="s">
        <v>34</v>
      </c>
      <c r="D5" s="315"/>
      <c r="E5" s="315"/>
    </row>
    <row r="6" spans="1:5" customFormat="1" ht="30.75" customHeight="1">
      <c r="A6" s="181" t="s">
        <v>35</v>
      </c>
      <c r="B6" s="185" t="s">
        <v>36</v>
      </c>
      <c r="C6" s="315" t="s">
        <v>37</v>
      </c>
      <c r="D6" s="315"/>
      <c r="E6" s="315"/>
    </row>
    <row r="7" spans="1:5" ht="15.75">
      <c r="A7" s="316" t="s">
        <v>503</v>
      </c>
      <c r="B7" s="317"/>
      <c r="C7" s="317"/>
      <c r="D7" s="317"/>
      <c r="E7" s="318"/>
    </row>
    <row r="8" spans="1:5" ht="15">
      <c r="A8" s="35" t="s">
        <v>127</v>
      </c>
      <c r="B8" s="35" t="s">
        <v>128</v>
      </c>
      <c r="C8" s="2" t="s">
        <v>42</v>
      </c>
      <c r="D8" s="2" t="s">
        <v>43</v>
      </c>
      <c r="E8" s="35" t="s">
        <v>44</v>
      </c>
    </row>
    <row r="9" spans="1:5" ht="13.9" customHeight="1">
      <c r="A9" s="263" t="s">
        <v>129</v>
      </c>
      <c r="B9" s="264"/>
      <c r="C9" s="264"/>
      <c r="D9" s="264"/>
      <c r="E9" s="265"/>
    </row>
    <row r="10" spans="1:5" ht="25.5">
      <c r="A10" s="7" t="s">
        <v>504</v>
      </c>
      <c r="B10" s="30" t="s">
        <v>505</v>
      </c>
      <c r="C10" s="9" t="s">
        <v>132</v>
      </c>
      <c r="D10" s="9"/>
      <c r="E10" s="30"/>
    </row>
    <row r="11" spans="1:5" ht="25.5">
      <c r="A11" s="7" t="str">
        <f t="shared" ref="A11:A56" ca="1" si="0">IF(ISNUMBER(VALUE(RIGHT(INDIRECT(ADDRESS(ROW()-1,COLUMN())),1))),("AR."&amp;RIGHT(INDIRECT(ADDRESS(ROW()-1,COLUMN())),LEN(INDIRECT(ADDRESS(ROW()-1,COLUMN())))-FIND(".",INDIRECT(ADDRESS(ROW()-1,COLUMN()))))+1),("AR."&amp;RIGHT(INDIRECT(ADDRESS(ROW()-2,COLUMN())),LEN(INDIRECT(ADDRESS(ROW()-2,COLUMN())))-FIND(".",INDIRECT(ADDRESS(ROW()-2,COLUMN()))))+1))</f>
        <v>AR.2</v>
      </c>
      <c r="B11" s="30" t="s">
        <v>506</v>
      </c>
      <c r="C11" s="9" t="s">
        <v>132</v>
      </c>
      <c r="D11" s="9"/>
      <c r="E11" s="30"/>
    </row>
    <row r="12" spans="1:5" ht="25.5">
      <c r="A12" s="7" t="str">
        <f t="shared" ca="1" si="0"/>
        <v>AR.3</v>
      </c>
      <c r="B12" s="30" t="s">
        <v>507</v>
      </c>
      <c r="C12" s="9" t="s">
        <v>132</v>
      </c>
      <c r="D12" s="9"/>
      <c r="E12" s="30"/>
    </row>
    <row r="13" spans="1:5" ht="25.5">
      <c r="A13" s="7" t="str">
        <f t="shared" ca="1" si="0"/>
        <v>AR.4</v>
      </c>
      <c r="B13" s="30" t="s">
        <v>508</v>
      </c>
      <c r="C13" s="9" t="s">
        <v>132</v>
      </c>
      <c r="D13" s="9"/>
      <c r="E13" s="30"/>
    </row>
    <row r="14" spans="1:5" ht="25.5">
      <c r="A14" s="7" t="str">
        <f t="shared" ca="1" si="0"/>
        <v>AR.5</v>
      </c>
      <c r="B14" s="30" t="s">
        <v>509</v>
      </c>
      <c r="C14" s="9" t="s">
        <v>132</v>
      </c>
      <c r="D14" s="9"/>
      <c r="E14" s="261"/>
    </row>
    <row r="15" spans="1:5" ht="25.5">
      <c r="A15" s="7" t="str">
        <f t="shared" ca="1" si="0"/>
        <v>AR.6</v>
      </c>
      <c r="B15" s="30" t="s">
        <v>510</v>
      </c>
      <c r="C15" s="9" t="s">
        <v>132</v>
      </c>
      <c r="D15" s="9"/>
      <c r="E15" s="30"/>
    </row>
    <row r="16" spans="1:5" ht="38.25">
      <c r="A16" s="7" t="str">
        <f t="shared" ca="1" si="0"/>
        <v>AR.7</v>
      </c>
      <c r="B16" s="30" t="s">
        <v>511</v>
      </c>
      <c r="C16" s="9" t="s">
        <v>132</v>
      </c>
      <c r="D16" s="9"/>
      <c r="E16" s="30"/>
    </row>
    <row r="17" spans="1:5" ht="25.5">
      <c r="A17" s="7" t="str">
        <f t="shared" ca="1" si="0"/>
        <v>AR.8</v>
      </c>
      <c r="B17" s="30" t="s">
        <v>512</v>
      </c>
      <c r="C17" s="9" t="s">
        <v>132</v>
      </c>
      <c r="D17" s="9"/>
      <c r="E17" s="30"/>
    </row>
    <row r="18" spans="1:5" ht="25.5">
      <c r="A18" s="7" t="str">
        <f t="shared" ca="1" si="0"/>
        <v>AR.9</v>
      </c>
      <c r="B18" s="30" t="s">
        <v>513</v>
      </c>
      <c r="C18" s="9" t="s">
        <v>132</v>
      </c>
      <c r="D18" s="9"/>
      <c r="E18" s="261"/>
    </row>
    <row r="19" spans="1:5" ht="25.5">
      <c r="A19" s="7" t="str">
        <f t="shared" ca="1" si="0"/>
        <v>AR.10</v>
      </c>
      <c r="B19" s="30" t="s">
        <v>514</v>
      </c>
      <c r="C19" s="9" t="s">
        <v>132</v>
      </c>
      <c r="D19" s="9"/>
      <c r="E19" s="261"/>
    </row>
    <row r="20" spans="1:5" ht="26.25" customHeight="1">
      <c r="A20" s="7" t="str">
        <f t="shared" ca="1" si="0"/>
        <v>AR.11</v>
      </c>
      <c r="B20" s="30" t="s">
        <v>515</v>
      </c>
      <c r="C20" s="9" t="s">
        <v>132</v>
      </c>
      <c r="D20" s="9"/>
      <c r="E20" s="30"/>
    </row>
    <row r="21" spans="1:5" ht="13.9" customHeight="1">
      <c r="A21" s="263" t="s">
        <v>516</v>
      </c>
      <c r="B21" s="264"/>
      <c r="C21" s="264"/>
      <c r="D21" s="264"/>
      <c r="E21" s="265"/>
    </row>
    <row r="22" spans="1:5" ht="25.5">
      <c r="A22" s="7" t="str">
        <f t="shared" ca="1" si="0"/>
        <v>AR.12</v>
      </c>
      <c r="B22" s="30" t="s">
        <v>517</v>
      </c>
      <c r="C22" s="9" t="s">
        <v>48</v>
      </c>
      <c r="D22" s="9"/>
      <c r="E22" s="30"/>
    </row>
    <row r="23" spans="1:5" ht="25.5">
      <c r="A23" s="7" t="str">
        <f t="shared" ca="1" si="0"/>
        <v>AR.13</v>
      </c>
      <c r="B23" s="30" t="s">
        <v>518</v>
      </c>
      <c r="C23" s="9" t="s">
        <v>48</v>
      </c>
      <c r="D23" s="9"/>
      <c r="E23" s="30"/>
    </row>
    <row r="24" spans="1:5" ht="25.5">
      <c r="A24" s="7" t="str">
        <f t="shared" ca="1" si="0"/>
        <v>AR.14</v>
      </c>
      <c r="B24" s="30" t="s">
        <v>519</v>
      </c>
      <c r="C24" s="9" t="s">
        <v>48</v>
      </c>
      <c r="D24" s="9"/>
      <c r="E24" s="30"/>
    </row>
    <row r="25" spans="1:5" ht="25.5">
      <c r="A25" s="7" t="str">
        <f t="shared" ca="1" si="0"/>
        <v>AR.15</v>
      </c>
      <c r="B25" s="30" t="s">
        <v>520</v>
      </c>
      <c r="C25" s="9" t="s">
        <v>48</v>
      </c>
      <c r="D25" s="9"/>
      <c r="E25" s="30"/>
    </row>
    <row r="26" spans="1:5" ht="25.5">
      <c r="A26" s="7" t="str">
        <f t="shared" ca="1" si="0"/>
        <v>AR.16</v>
      </c>
      <c r="B26" s="30" t="s">
        <v>521</v>
      </c>
      <c r="C26" s="9" t="s">
        <v>48</v>
      </c>
      <c r="D26" s="9"/>
      <c r="E26" s="30"/>
    </row>
    <row r="27" spans="1:5" ht="25.5">
      <c r="A27" s="7" t="str">
        <f t="shared" ca="1" si="0"/>
        <v>AR.17</v>
      </c>
      <c r="B27" s="30" t="s">
        <v>522</v>
      </c>
      <c r="C27" s="9" t="s">
        <v>48</v>
      </c>
      <c r="D27" s="9"/>
      <c r="E27" s="30"/>
    </row>
    <row r="28" spans="1:5" ht="13.9" customHeight="1">
      <c r="A28" s="249" t="s">
        <v>523</v>
      </c>
      <c r="B28" s="250"/>
      <c r="C28" s="250"/>
      <c r="D28" s="250"/>
      <c r="E28" s="251"/>
    </row>
    <row r="29" spans="1:5" ht="25.5">
      <c r="A29" s="7" t="str">
        <f t="shared" ca="1" si="0"/>
        <v>AR.18</v>
      </c>
      <c r="B29" s="30" t="s">
        <v>524</v>
      </c>
      <c r="C29" s="9" t="s">
        <v>48</v>
      </c>
      <c r="D29" s="9"/>
      <c r="E29" s="30"/>
    </row>
    <row r="30" spans="1:5" ht="25.5">
      <c r="A30" s="7" t="str">
        <f t="shared" ca="1" si="0"/>
        <v>AR.19</v>
      </c>
      <c r="B30" s="30" t="s">
        <v>525</v>
      </c>
      <c r="C30" s="9" t="s">
        <v>48</v>
      </c>
      <c r="D30" s="9"/>
      <c r="E30" s="30"/>
    </row>
    <row r="31" spans="1:5">
      <c r="A31" s="7" t="str">
        <f t="shared" ca="1" si="0"/>
        <v>AR.20</v>
      </c>
      <c r="B31" s="30" t="s">
        <v>526</v>
      </c>
      <c r="C31" s="9" t="s">
        <v>48</v>
      </c>
      <c r="D31" s="9"/>
      <c r="E31" s="30"/>
    </row>
    <row r="32" spans="1:5" ht="25.5">
      <c r="A32" s="7" t="str">
        <f t="shared" ca="1" si="0"/>
        <v>AR.21</v>
      </c>
      <c r="B32" s="30" t="s">
        <v>527</v>
      </c>
      <c r="C32" s="9" t="s">
        <v>48</v>
      </c>
      <c r="D32" s="9"/>
      <c r="E32" s="30"/>
    </row>
    <row r="33" spans="1:5" ht="25.5">
      <c r="A33" s="7" t="str">
        <f t="shared" ca="1" si="0"/>
        <v>AR.22</v>
      </c>
      <c r="B33" s="30" t="s">
        <v>528</v>
      </c>
      <c r="C33" s="9" t="s">
        <v>48</v>
      </c>
      <c r="D33" s="9"/>
      <c r="E33" s="30"/>
    </row>
    <row r="34" spans="1:5" ht="27" customHeight="1">
      <c r="A34" s="7" t="str">
        <f t="shared" ca="1" si="0"/>
        <v>AR.23</v>
      </c>
      <c r="B34" s="30" t="s">
        <v>529</v>
      </c>
      <c r="C34" s="9" t="s">
        <v>48</v>
      </c>
      <c r="D34" s="9"/>
      <c r="E34" s="30"/>
    </row>
    <row r="35" spans="1:5" ht="13.9" customHeight="1">
      <c r="A35" s="249" t="s">
        <v>530</v>
      </c>
      <c r="B35" s="250"/>
      <c r="C35" s="250"/>
      <c r="D35" s="250"/>
      <c r="E35" s="251"/>
    </row>
    <row r="36" spans="1:5" ht="39.75" customHeight="1">
      <c r="A36" s="7" t="str">
        <f t="shared" ca="1" si="0"/>
        <v>AR.24</v>
      </c>
      <c r="B36" s="30" t="s">
        <v>531</v>
      </c>
      <c r="C36" s="9" t="s">
        <v>48</v>
      </c>
      <c r="D36" s="9"/>
      <c r="E36" s="30"/>
    </row>
    <row r="37" spans="1:5" ht="25.5">
      <c r="A37" s="7" t="str">
        <f t="shared" ca="1" si="0"/>
        <v>AR.25</v>
      </c>
      <c r="B37" s="30" t="s">
        <v>532</v>
      </c>
      <c r="C37" s="9" t="s">
        <v>48</v>
      </c>
      <c r="D37" s="9"/>
      <c r="E37" s="30"/>
    </row>
    <row r="38" spans="1:5" ht="25.5">
      <c r="A38" s="7" t="str">
        <f t="shared" ca="1" si="0"/>
        <v>AR.26</v>
      </c>
      <c r="B38" s="30" t="s">
        <v>533</v>
      </c>
      <c r="C38" s="9" t="s">
        <v>48</v>
      </c>
      <c r="D38" s="9"/>
      <c r="E38" s="30"/>
    </row>
    <row r="39" spans="1:5" ht="30" customHeight="1">
      <c r="A39" s="7" t="str">
        <f t="shared" ca="1" si="0"/>
        <v>AR.27</v>
      </c>
      <c r="B39" s="30" t="s">
        <v>534</v>
      </c>
      <c r="C39" s="9" t="s">
        <v>535</v>
      </c>
      <c r="D39" s="9"/>
      <c r="E39" s="30"/>
    </row>
    <row r="40" spans="1:5" ht="25.5">
      <c r="A40" s="7" t="str">
        <f t="shared" ca="1" si="0"/>
        <v>AR.28</v>
      </c>
      <c r="B40" s="30" t="s">
        <v>536</v>
      </c>
      <c r="C40" s="9" t="s">
        <v>48</v>
      </c>
      <c r="D40" s="9"/>
      <c r="E40" s="30"/>
    </row>
    <row r="41" spans="1:5" ht="25.5">
      <c r="A41" s="7" t="str">
        <f t="shared" ca="1" si="0"/>
        <v>AR.29</v>
      </c>
      <c r="B41" s="30" t="s">
        <v>537</v>
      </c>
      <c r="C41" s="9" t="s">
        <v>48</v>
      </c>
      <c r="D41" s="9"/>
      <c r="E41" s="30"/>
    </row>
    <row r="42" spans="1:5" ht="25.5">
      <c r="A42" s="7" t="str">
        <f t="shared" ca="1" si="0"/>
        <v>AR.30</v>
      </c>
      <c r="B42" s="30" t="s">
        <v>538</v>
      </c>
      <c r="C42" s="9" t="s">
        <v>48</v>
      </c>
      <c r="D42" s="9"/>
      <c r="E42" s="30"/>
    </row>
    <row r="43" spans="1:5" ht="38.25">
      <c r="A43" s="7" t="str">
        <f t="shared" ca="1" si="0"/>
        <v>AR.31</v>
      </c>
      <c r="B43" s="13" t="s">
        <v>539</v>
      </c>
      <c r="C43" s="9" t="s">
        <v>48</v>
      </c>
      <c r="D43" s="9"/>
      <c r="E43" s="132"/>
    </row>
    <row r="44" spans="1:5" ht="13.9" customHeight="1">
      <c r="A44" s="249" t="s">
        <v>540</v>
      </c>
      <c r="B44" s="250"/>
      <c r="C44" s="250"/>
      <c r="D44" s="250"/>
      <c r="E44" s="251"/>
    </row>
    <row r="45" spans="1:5" ht="25.5">
      <c r="A45" s="7" t="str">
        <f t="shared" ca="1" si="0"/>
        <v>AR.32</v>
      </c>
      <c r="B45" s="30" t="s">
        <v>541</v>
      </c>
      <c r="C45" s="9" t="s">
        <v>48</v>
      </c>
      <c r="D45" s="9"/>
      <c r="E45" s="30"/>
    </row>
    <row r="46" spans="1:5">
      <c r="A46" s="7" t="str">
        <f t="shared" ca="1" si="0"/>
        <v>AR.33</v>
      </c>
      <c r="B46" s="30" t="s">
        <v>542</v>
      </c>
      <c r="C46" s="9" t="s">
        <v>48</v>
      </c>
      <c r="D46" s="9"/>
      <c r="E46" s="30"/>
    </row>
    <row r="47" spans="1:5">
      <c r="A47" s="7" t="str">
        <f t="shared" ca="1" si="0"/>
        <v>AR.34</v>
      </c>
      <c r="B47" s="30" t="s">
        <v>543</v>
      </c>
      <c r="C47" s="9" t="s">
        <v>48</v>
      </c>
      <c r="D47" s="9"/>
      <c r="E47" s="30"/>
    </row>
    <row r="48" spans="1:5" ht="25.5">
      <c r="A48" s="7" t="str">
        <f t="shared" ca="1" si="0"/>
        <v>AR.35</v>
      </c>
      <c r="B48" s="30" t="s">
        <v>544</v>
      </c>
      <c r="C48" s="9" t="s">
        <v>48</v>
      </c>
      <c r="D48" s="9"/>
      <c r="E48" s="30"/>
    </row>
    <row r="49" spans="1:5" ht="13.9" customHeight="1">
      <c r="A49" s="249" t="s">
        <v>545</v>
      </c>
      <c r="B49" s="250"/>
      <c r="C49" s="250"/>
      <c r="D49" s="250"/>
      <c r="E49" s="251"/>
    </row>
    <row r="50" spans="1:5" ht="25.5">
      <c r="A50" s="7" t="str">
        <f t="shared" ca="1" si="0"/>
        <v>AR.36</v>
      </c>
      <c r="B50" s="30" t="s">
        <v>546</v>
      </c>
      <c r="C50" s="9" t="s">
        <v>48</v>
      </c>
      <c r="D50" s="9"/>
      <c r="E50" s="30"/>
    </row>
    <row r="51" spans="1:5" ht="25.5">
      <c r="A51" s="7" t="str">
        <f t="shared" ca="1" si="0"/>
        <v>AR.37</v>
      </c>
      <c r="B51" s="30" t="s">
        <v>547</v>
      </c>
      <c r="C51" s="9" t="s">
        <v>48</v>
      </c>
      <c r="D51" s="9"/>
      <c r="E51" s="30"/>
    </row>
    <row r="52" spans="1:5" ht="25.5">
      <c r="A52" s="7" t="str">
        <f t="shared" ca="1" si="0"/>
        <v>AR.38</v>
      </c>
      <c r="B52" s="30" t="s">
        <v>548</v>
      </c>
      <c r="C52" s="9" t="s">
        <v>48</v>
      </c>
      <c r="D52" s="9"/>
      <c r="E52" s="30"/>
    </row>
    <row r="53" spans="1:5" ht="25.5">
      <c r="A53" s="7" t="str">
        <f t="shared" ca="1" si="0"/>
        <v>AR.39</v>
      </c>
      <c r="B53" s="30" t="s">
        <v>549</v>
      </c>
      <c r="C53" s="9" t="s">
        <v>48</v>
      </c>
      <c r="D53" s="9"/>
      <c r="E53" s="30"/>
    </row>
    <row r="54" spans="1:5" ht="25.5">
      <c r="A54" s="7" t="str">
        <f t="shared" ca="1" si="0"/>
        <v>AR.40</v>
      </c>
      <c r="B54" s="30" t="s">
        <v>550</v>
      </c>
      <c r="C54" s="9" t="s">
        <v>48</v>
      </c>
      <c r="D54" s="9"/>
      <c r="E54" s="132"/>
    </row>
    <row r="55" spans="1:5" ht="25.5">
      <c r="A55" s="7" t="str">
        <f t="shared" ca="1" si="0"/>
        <v>AR.41</v>
      </c>
      <c r="B55" s="30" t="s">
        <v>551</v>
      </c>
      <c r="C55" s="9" t="s">
        <v>48</v>
      </c>
      <c r="D55" s="9"/>
      <c r="E55" s="30"/>
    </row>
    <row r="56" spans="1:5" ht="38.25">
      <c r="A56" s="7" t="str">
        <f t="shared" ca="1" si="0"/>
        <v>AR.42</v>
      </c>
      <c r="B56" s="13" t="s">
        <v>552</v>
      </c>
      <c r="C56" s="9" t="s">
        <v>48</v>
      </c>
      <c r="D56" s="9"/>
      <c r="E56" s="266"/>
    </row>
  </sheetData>
  <mergeCells count="7">
    <mergeCell ref="A7:E7"/>
    <mergeCell ref="C6:E6"/>
    <mergeCell ref="C1:E1"/>
    <mergeCell ref="C2:E2"/>
    <mergeCell ref="C3:E3"/>
    <mergeCell ref="C4:E4"/>
    <mergeCell ref="C5:E5"/>
  </mergeCells>
  <phoneticPr fontId="0" type="noConversion"/>
  <conditionalFormatting sqref="B1:B6">
    <cfRule type="duplicateValues" dxfId="55" priority="1"/>
  </conditionalFormatting>
  <printOptions horizontalCentered="1"/>
  <pageMargins left="0.5" right="0.5" top="0.9" bottom="0.75" header="0.3" footer="0.3"/>
  <pageSetup paperSize="5" scale="86" fitToHeight="0" orientation="landscape" horizontalDpi="4294967293" r:id="rId1"/>
  <headerFooter>
    <oddHeader>&amp;C&amp;"Arial,Bold"&amp;14CTRMA
&amp;"Arial,Regular"&amp;11  Functional and Technical Requirements</oddHeader>
    <oddFooter>&amp;L&amp;"Arial,Regular"&amp;10Attachment B&amp;C&amp;"Arial,Regular"&amp;10Page &amp;P of &amp;N&amp;R&amp;"Arial,Regular"&amp;10Last Updated: May 6, 2026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7D5A7-F13C-4419-84C0-F0ED6459ABA9}">
  <sheetPr>
    <tabColor theme="2"/>
    <pageSetUpPr fitToPage="1"/>
  </sheetPr>
  <dimension ref="A1:E64"/>
  <sheetViews>
    <sheetView tabSelected="1" zoomScaleNormal="100" workbookViewId="0">
      <selection activeCell="B37" sqref="B37"/>
    </sheetView>
  </sheetViews>
  <sheetFormatPr defaultColWidth="10.7109375" defaultRowHeight="14.25"/>
  <cols>
    <col min="1" max="1" width="9" style="56" customWidth="1"/>
    <col min="2" max="2" width="108.85546875" style="46" customWidth="1"/>
    <col min="3" max="3" width="13.42578125" style="24" customWidth="1"/>
    <col min="4" max="4" width="16.140625" style="24" customWidth="1"/>
    <col min="5" max="5" width="55.42578125" style="46" customWidth="1"/>
    <col min="6" max="16384" width="10.7109375" style="46"/>
  </cols>
  <sheetData>
    <row r="1" spans="1:5" customFormat="1" ht="15">
      <c r="A1" s="178" t="s">
        <v>21</v>
      </c>
      <c r="B1" s="178" t="s">
        <v>22</v>
      </c>
      <c r="C1" s="314" t="s">
        <v>23</v>
      </c>
      <c r="D1" s="314"/>
      <c r="E1" s="314"/>
    </row>
    <row r="2" spans="1:5" customFormat="1" ht="54.75" customHeight="1">
      <c r="A2" s="181" t="s">
        <v>24</v>
      </c>
      <c r="B2" s="184" t="s">
        <v>38</v>
      </c>
      <c r="C2" s="315" t="s">
        <v>26</v>
      </c>
      <c r="D2" s="315"/>
      <c r="E2" s="315"/>
    </row>
    <row r="3" spans="1:5" customFormat="1" ht="30.75" customHeight="1">
      <c r="A3" s="181" t="s">
        <v>27</v>
      </c>
      <c r="B3" s="184" t="s">
        <v>39</v>
      </c>
      <c r="C3" s="315" t="s">
        <v>29</v>
      </c>
      <c r="D3" s="315"/>
      <c r="E3" s="315"/>
    </row>
    <row r="4" spans="1:5" customFormat="1" ht="40.5" customHeight="1">
      <c r="A4" s="181" t="s">
        <v>30</v>
      </c>
      <c r="B4" s="185" t="s">
        <v>1169</v>
      </c>
      <c r="C4" s="315" t="s">
        <v>31</v>
      </c>
      <c r="D4" s="315"/>
      <c r="E4" s="315"/>
    </row>
    <row r="5" spans="1:5" customFormat="1" ht="57.75" customHeight="1">
      <c r="A5" s="181" t="s">
        <v>32</v>
      </c>
      <c r="B5" s="185" t="s">
        <v>33</v>
      </c>
      <c r="C5" s="315" t="s">
        <v>34</v>
      </c>
      <c r="D5" s="315"/>
      <c r="E5" s="315"/>
    </row>
    <row r="6" spans="1:5" customFormat="1" ht="30.75" customHeight="1">
      <c r="A6" s="181" t="s">
        <v>35</v>
      </c>
      <c r="B6" s="185" t="s">
        <v>36</v>
      </c>
      <c r="C6" s="315" t="s">
        <v>37</v>
      </c>
      <c r="D6" s="315"/>
      <c r="E6" s="315"/>
    </row>
    <row r="7" spans="1:5" ht="15.75">
      <c r="A7" s="316" t="s">
        <v>10</v>
      </c>
      <c r="B7" s="317"/>
      <c r="C7" s="317"/>
      <c r="D7" s="317"/>
      <c r="E7" s="318"/>
    </row>
    <row r="8" spans="1:5" ht="15">
      <c r="A8" s="35" t="s">
        <v>127</v>
      </c>
      <c r="B8" s="35" t="s">
        <v>128</v>
      </c>
      <c r="C8" s="2" t="s">
        <v>42</v>
      </c>
      <c r="D8" s="2" t="s">
        <v>43</v>
      </c>
      <c r="E8" s="35" t="s">
        <v>44</v>
      </c>
    </row>
    <row r="9" spans="1:5" ht="15">
      <c r="A9" s="106" t="s">
        <v>553</v>
      </c>
      <c r="B9" s="105"/>
      <c r="C9" s="103"/>
      <c r="D9" s="103"/>
      <c r="E9" s="103"/>
    </row>
    <row r="10" spans="1:5" s="104" customFormat="1" ht="27" customHeight="1">
      <c r="A10" s="267" t="s">
        <v>554</v>
      </c>
      <c r="B10" s="13" t="s">
        <v>555</v>
      </c>
      <c r="C10" s="268" t="s">
        <v>48</v>
      </c>
      <c r="D10" s="268"/>
      <c r="E10" s="132"/>
    </row>
    <row r="11" spans="1:5" s="104" customFormat="1" ht="38.25">
      <c r="A11" s="267" t="str">
        <f ca="1">IF(ISNUMBER(VALUE(RIGHT(INDIRECT(ADDRESS(ROW()-1,COLUMN())),1))),("DB."&amp;RIGHT(INDIRECT(ADDRESS(ROW()-1,COLUMN())),LEN(INDIRECT(ADDRESS(ROW()-1,COLUMN())))-FIND(".",INDIRECT(ADDRESS(ROW()-1,COLUMN()))))+1),("DB."&amp;RIGHT(INDIRECT(ADDRESS(ROW()-2,COLUMN())),LEN(INDIRECT(ADDRESS(ROW()-2,COLUMN())))-FIND(".",INDIRECT(ADDRESS(ROW()-2,COLUMN()))))+1))</f>
        <v>DB.2</v>
      </c>
      <c r="B11" s="13" t="s">
        <v>556</v>
      </c>
      <c r="C11" s="268" t="s">
        <v>48</v>
      </c>
      <c r="D11" s="268"/>
      <c r="E11" s="132"/>
    </row>
    <row r="12" spans="1:5" s="104" customFormat="1" ht="27.75" customHeight="1">
      <c r="A12" s="267" t="str">
        <f t="shared" ref="A12:A14" ca="1" si="0">IF(ISNUMBER(VALUE(RIGHT(INDIRECT(ADDRESS(ROW()-1,COLUMN())),1))),("DB."&amp;RIGHT(INDIRECT(ADDRESS(ROW()-1,COLUMN())),LEN(INDIRECT(ADDRESS(ROW()-1,COLUMN())))-FIND(".",INDIRECT(ADDRESS(ROW()-1,COLUMN()))))+1),("DB."&amp;RIGHT(INDIRECT(ADDRESS(ROW()-2,COLUMN())),LEN(INDIRECT(ADDRESS(ROW()-2,COLUMN())))-FIND(".",INDIRECT(ADDRESS(ROW()-2,COLUMN()))))+1))</f>
        <v>DB.3</v>
      </c>
      <c r="B12" s="13" t="s">
        <v>557</v>
      </c>
      <c r="C12" s="268" t="s">
        <v>48</v>
      </c>
      <c r="D12" s="268"/>
      <c r="E12" s="132"/>
    </row>
    <row r="13" spans="1:5" s="104" customFormat="1" ht="28.5" customHeight="1">
      <c r="A13" s="267" t="str">
        <f t="shared" ca="1" si="0"/>
        <v>DB.4</v>
      </c>
      <c r="B13" s="13" t="s">
        <v>558</v>
      </c>
      <c r="C13" s="268" t="s">
        <v>48</v>
      </c>
      <c r="D13" s="268"/>
      <c r="E13" s="132"/>
    </row>
    <row r="14" spans="1:5" s="104" customFormat="1" ht="29.25" customHeight="1">
      <c r="A14" s="267" t="str">
        <f t="shared" ca="1" si="0"/>
        <v>DB.5</v>
      </c>
      <c r="B14" s="13" t="s">
        <v>559</v>
      </c>
      <c r="C14" s="268" t="s">
        <v>48</v>
      </c>
      <c r="D14" s="268"/>
      <c r="E14" s="132"/>
    </row>
    <row r="15" spans="1:5" ht="15">
      <c r="A15" s="106" t="s">
        <v>560</v>
      </c>
      <c r="B15" s="105"/>
      <c r="C15" s="103"/>
      <c r="D15" s="103"/>
      <c r="E15" s="103"/>
    </row>
    <row r="16" spans="1:5" s="104" customFormat="1" ht="27.75" customHeight="1">
      <c r="A16" s="267" t="str">
        <f ca="1">IF(ISNUMBER(VALUE(RIGHT(INDIRECT(ADDRESS(ROW()-1,COLUMN())),1))),("DB."&amp;RIGHT(INDIRECT(ADDRESS(ROW()-1,COLUMN())),LEN(INDIRECT(ADDRESS(ROW()-1,COLUMN())))-FIND(".",INDIRECT(ADDRESS(ROW()-1,COLUMN()))))+1),("DB."&amp;RIGHT(INDIRECT(ADDRESS(ROW()-2,COLUMN())),LEN(INDIRECT(ADDRESS(ROW()-2,COLUMN())))-FIND(".",INDIRECT(ADDRESS(ROW()-2,COLUMN()))))+1))</f>
        <v>DB.6</v>
      </c>
      <c r="B16" s="13" t="s">
        <v>561</v>
      </c>
      <c r="C16" s="268" t="s">
        <v>48</v>
      </c>
      <c r="D16" s="268"/>
      <c r="E16" s="132"/>
    </row>
    <row r="17" spans="1:5" s="104" customFormat="1" ht="27" customHeight="1">
      <c r="A17" s="267" t="str">
        <f t="shared" ref="A17:A64" ca="1" si="1">IF(ISNUMBER(VALUE(RIGHT(INDIRECT(ADDRESS(ROW()-1,COLUMN())),1))),("DB."&amp;RIGHT(INDIRECT(ADDRESS(ROW()-1,COLUMN())),LEN(INDIRECT(ADDRESS(ROW()-1,COLUMN())))-FIND(".",INDIRECT(ADDRESS(ROW()-1,COLUMN()))))+1),("DB."&amp;RIGHT(INDIRECT(ADDRESS(ROW()-2,COLUMN())),LEN(INDIRECT(ADDRESS(ROW()-2,COLUMN())))-FIND(".",INDIRECT(ADDRESS(ROW()-2,COLUMN()))))+1))</f>
        <v>DB.7</v>
      </c>
      <c r="B17" s="13" t="s">
        <v>562</v>
      </c>
      <c r="C17" s="268" t="s">
        <v>48</v>
      </c>
      <c r="D17" s="268"/>
      <c r="E17" s="132"/>
    </row>
    <row r="18" spans="1:5" s="104" customFormat="1" ht="27.75" customHeight="1">
      <c r="A18" s="267" t="str">
        <f t="shared" ca="1" si="1"/>
        <v>DB.8</v>
      </c>
      <c r="B18" s="13" t="s">
        <v>563</v>
      </c>
      <c r="C18" s="268" t="s">
        <v>48</v>
      </c>
      <c r="D18" s="268"/>
      <c r="E18" s="132"/>
    </row>
    <row r="19" spans="1:5" s="104" customFormat="1" ht="27" customHeight="1">
      <c r="A19" s="267" t="str">
        <f t="shared" ca="1" si="1"/>
        <v>DB.9</v>
      </c>
      <c r="B19" s="13" t="s">
        <v>564</v>
      </c>
      <c r="C19" s="268" t="s">
        <v>48</v>
      </c>
      <c r="D19" s="268"/>
      <c r="E19" s="132"/>
    </row>
    <row r="20" spans="1:5" s="104" customFormat="1" ht="28.5" customHeight="1">
      <c r="A20" s="267" t="str">
        <f t="shared" ca="1" si="1"/>
        <v>DB.10</v>
      </c>
      <c r="B20" s="13" t="s">
        <v>565</v>
      </c>
      <c r="C20" s="268" t="s">
        <v>48</v>
      </c>
      <c r="D20" s="268"/>
      <c r="E20" s="132"/>
    </row>
    <row r="21" spans="1:5" s="104" customFormat="1" ht="25.5">
      <c r="A21" s="267" t="str">
        <f t="shared" ca="1" si="1"/>
        <v>DB.11</v>
      </c>
      <c r="B21" s="13" t="s">
        <v>566</v>
      </c>
      <c r="C21" s="268" t="s">
        <v>48</v>
      </c>
      <c r="D21" s="268"/>
      <c r="E21" s="132"/>
    </row>
    <row r="22" spans="1:5" s="104" customFormat="1" ht="25.5">
      <c r="A22" s="267" t="str">
        <f t="shared" ca="1" si="1"/>
        <v>DB.12</v>
      </c>
      <c r="B22" s="13" t="s">
        <v>567</v>
      </c>
      <c r="C22" s="268" t="s">
        <v>48</v>
      </c>
      <c r="D22" s="268"/>
      <c r="E22" s="132"/>
    </row>
    <row r="23" spans="1:5" s="104" customFormat="1" ht="25.5">
      <c r="A23" s="267" t="str">
        <f t="shared" ca="1" si="1"/>
        <v>DB.13</v>
      </c>
      <c r="B23" s="13" t="s">
        <v>568</v>
      </c>
      <c r="C23" s="268" t="s">
        <v>48</v>
      </c>
      <c r="D23" s="268"/>
      <c r="E23" s="132"/>
    </row>
    <row r="24" spans="1:5" s="104" customFormat="1" ht="25.5">
      <c r="A24" s="267" t="str">
        <f t="shared" ca="1" si="1"/>
        <v>DB.14</v>
      </c>
      <c r="B24" s="13" t="s">
        <v>569</v>
      </c>
      <c r="C24" s="268" t="s">
        <v>48</v>
      </c>
      <c r="D24" s="268"/>
      <c r="E24" s="132"/>
    </row>
    <row r="25" spans="1:5" s="104" customFormat="1" ht="25.5">
      <c r="A25" s="267" t="str">
        <f t="shared" ca="1" si="1"/>
        <v>DB.15</v>
      </c>
      <c r="B25" s="13" t="s">
        <v>570</v>
      </c>
      <c r="C25" s="268" t="s">
        <v>48</v>
      </c>
      <c r="D25" s="268"/>
      <c r="E25" s="132"/>
    </row>
    <row r="26" spans="1:5" ht="15">
      <c r="A26" s="106" t="s">
        <v>571</v>
      </c>
      <c r="B26" s="105"/>
      <c r="C26" s="103"/>
      <c r="D26" s="103"/>
      <c r="E26" s="103"/>
    </row>
    <row r="27" spans="1:5" s="104" customFormat="1" ht="25.5">
      <c r="A27" s="267" t="str">
        <f t="shared" ca="1" si="1"/>
        <v>DB.16</v>
      </c>
      <c r="B27" s="13" t="s">
        <v>572</v>
      </c>
      <c r="C27" s="268" t="s">
        <v>48</v>
      </c>
      <c r="D27" s="268"/>
      <c r="E27" s="132"/>
    </row>
    <row r="28" spans="1:5" s="104" customFormat="1" ht="25.5">
      <c r="A28" s="267" t="str">
        <f t="shared" ca="1" si="1"/>
        <v>DB.17</v>
      </c>
      <c r="B28" s="13" t="s">
        <v>573</v>
      </c>
      <c r="C28" s="268" t="s">
        <v>48</v>
      </c>
      <c r="D28" s="268"/>
      <c r="E28" s="132"/>
    </row>
    <row r="29" spans="1:5" s="104" customFormat="1" ht="25.5">
      <c r="A29" s="267" t="str">
        <f t="shared" ca="1" si="1"/>
        <v>DB.18</v>
      </c>
      <c r="B29" s="13" t="s">
        <v>574</v>
      </c>
      <c r="C29" s="268" t="s">
        <v>48</v>
      </c>
      <c r="D29" s="268"/>
      <c r="E29" s="132"/>
    </row>
    <row r="30" spans="1:5" s="104" customFormat="1" ht="25.5">
      <c r="A30" s="267" t="str">
        <f t="shared" ca="1" si="1"/>
        <v>DB.19</v>
      </c>
      <c r="B30" s="13" t="s">
        <v>575</v>
      </c>
      <c r="C30" s="268" t="s">
        <v>48</v>
      </c>
      <c r="D30" s="268"/>
      <c r="E30" s="132"/>
    </row>
    <row r="31" spans="1:5" s="104" customFormat="1" ht="25.5">
      <c r="A31" s="267" t="str">
        <f t="shared" ca="1" si="1"/>
        <v>DB.20</v>
      </c>
      <c r="B31" s="13" t="s">
        <v>576</v>
      </c>
      <c r="C31" s="268" t="s">
        <v>48</v>
      </c>
      <c r="D31" s="268"/>
      <c r="E31" s="132"/>
    </row>
    <row r="32" spans="1:5" s="104" customFormat="1" ht="25.5">
      <c r="A32" s="267" t="str">
        <f t="shared" ca="1" si="1"/>
        <v>DB.21</v>
      </c>
      <c r="B32" s="13" t="s">
        <v>577</v>
      </c>
      <c r="C32" s="268" t="s">
        <v>48</v>
      </c>
      <c r="D32" s="268"/>
      <c r="E32" s="132"/>
    </row>
    <row r="33" spans="1:5" s="104" customFormat="1" ht="12.75">
      <c r="A33" s="267" t="str">
        <f t="shared" ca="1" si="1"/>
        <v>DB.22</v>
      </c>
      <c r="B33" s="13" t="s">
        <v>578</v>
      </c>
      <c r="C33" s="268" t="s">
        <v>48</v>
      </c>
      <c r="D33" s="268"/>
      <c r="E33" s="132"/>
    </row>
    <row r="34" spans="1:5" s="104" customFormat="1" ht="25.5">
      <c r="A34" s="267" t="str">
        <f t="shared" ca="1" si="1"/>
        <v>DB.23</v>
      </c>
      <c r="B34" s="13" t="s">
        <v>579</v>
      </c>
      <c r="C34" s="268" t="s">
        <v>48</v>
      </c>
      <c r="D34" s="268"/>
      <c r="E34" s="132"/>
    </row>
    <row r="35" spans="1:5" s="104" customFormat="1" ht="25.5">
      <c r="A35" s="267" t="str">
        <f t="shared" ca="1" si="1"/>
        <v>DB.24</v>
      </c>
      <c r="B35" s="13" t="s">
        <v>580</v>
      </c>
      <c r="C35" s="268" t="s">
        <v>48</v>
      </c>
      <c r="D35" s="268"/>
      <c r="E35" s="132"/>
    </row>
    <row r="36" spans="1:5" ht="15">
      <c r="A36" s="106" t="s">
        <v>581</v>
      </c>
      <c r="B36" s="105"/>
      <c r="C36" s="103"/>
      <c r="D36" s="103"/>
      <c r="E36" s="103"/>
    </row>
    <row r="37" spans="1:5" s="104" customFormat="1" ht="25.5">
      <c r="A37" s="267" t="str">
        <f t="shared" ca="1" si="1"/>
        <v>DB.25</v>
      </c>
      <c r="B37" s="13" t="s">
        <v>582</v>
      </c>
      <c r="C37" s="268" t="s">
        <v>48</v>
      </c>
      <c r="D37" s="268"/>
      <c r="E37" s="132"/>
    </row>
    <row r="38" spans="1:5" s="104" customFormat="1" ht="25.5">
      <c r="A38" s="267" t="str">
        <f t="shared" ca="1" si="1"/>
        <v>DB.26</v>
      </c>
      <c r="B38" s="13" t="s">
        <v>583</v>
      </c>
      <c r="C38" s="268" t="s">
        <v>48</v>
      </c>
      <c r="D38" s="268"/>
      <c r="E38" s="132"/>
    </row>
    <row r="39" spans="1:5" s="104" customFormat="1" ht="38.25">
      <c r="A39" s="267" t="str">
        <f t="shared" ca="1" si="1"/>
        <v>DB.27</v>
      </c>
      <c r="B39" s="13" t="s">
        <v>584</v>
      </c>
      <c r="C39" s="268" t="s">
        <v>48</v>
      </c>
      <c r="D39" s="268"/>
      <c r="E39" s="132"/>
    </row>
    <row r="40" spans="1:5" s="104" customFormat="1" ht="27" customHeight="1">
      <c r="A40" s="267" t="str">
        <f t="shared" ca="1" si="1"/>
        <v>DB.28</v>
      </c>
      <c r="B40" s="13" t="s">
        <v>585</v>
      </c>
      <c r="C40" s="268" t="s">
        <v>178</v>
      </c>
      <c r="D40" s="268"/>
      <c r="E40" s="132"/>
    </row>
    <row r="41" spans="1:5" s="104" customFormat="1" ht="39" customHeight="1">
      <c r="A41" s="267" t="str">
        <f t="shared" ca="1" si="1"/>
        <v>DB.29</v>
      </c>
      <c r="B41" s="13" t="s">
        <v>586</v>
      </c>
      <c r="C41" s="268" t="s">
        <v>178</v>
      </c>
      <c r="D41" s="268"/>
      <c r="E41" s="132"/>
    </row>
    <row r="42" spans="1:5" s="104" customFormat="1" ht="12.75">
      <c r="A42" s="267" t="str">
        <f t="shared" ca="1" si="1"/>
        <v>DB.30</v>
      </c>
      <c r="B42" s="13" t="s">
        <v>587</v>
      </c>
      <c r="C42" s="268" t="s">
        <v>178</v>
      </c>
      <c r="D42" s="268"/>
      <c r="E42" s="132"/>
    </row>
    <row r="43" spans="1:5" s="104" customFormat="1" ht="25.5">
      <c r="A43" s="267" t="str">
        <f t="shared" ca="1" si="1"/>
        <v>DB.31</v>
      </c>
      <c r="B43" s="13" t="s">
        <v>588</v>
      </c>
      <c r="C43" s="268" t="s">
        <v>178</v>
      </c>
      <c r="D43" s="268"/>
      <c r="E43" s="132"/>
    </row>
    <row r="44" spans="1:5" s="104" customFormat="1" ht="25.5">
      <c r="A44" s="267" t="str">
        <f t="shared" ca="1" si="1"/>
        <v>DB.32</v>
      </c>
      <c r="B44" s="13" t="s">
        <v>589</v>
      </c>
      <c r="C44" s="268" t="s">
        <v>178</v>
      </c>
      <c r="D44" s="268"/>
      <c r="E44" s="132"/>
    </row>
    <row r="45" spans="1:5" s="104" customFormat="1" ht="25.5">
      <c r="A45" s="267" t="str">
        <f t="shared" ca="1" si="1"/>
        <v>DB.33</v>
      </c>
      <c r="B45" s="13" t="s">
        <v>590</v>
      </c>
      <c r="C45" s="268" t="s">
        <v>48</v>
      </c>
      <c r="D45" s="268"/>
      <c r="E45" s="132"/>
    </row>
    <row r="46" spans="1:5" s="104" customFormat="1" ht="25.5">
      <c r="A46" s="267" t="str">
        <f t="shared" ca="1" si="1"/>
        <v>DB.34</v>
      </c>
      <c r="B46" s="13" t="s">
        <v>591</v>
      </c>
      <c r="C46" s="268" t="s">
        <v>48</v>
      </c>
      <c r="D46" s="268"/>
      <c r="E46" s="132"/>
    </row>
    <row r="47" spans="1:5" s="104" customFormat="1" ht="25.5">
      <c r="A47" s="267" t="str">
        <f t="shared" ca="1" si="1"/>
        <v>DB.35</v>
      </c>
      <c r="B47" s="13" t="s">
        <v>592</v>
      </c>
      <c r="C47" s="268" t="s">
        <v>48</v>
      </c>
      <c r="D47" s="268"/>
      <c r="E47" s="132"/>
    </row>
    <row r="48" spans="1:5" ht="15">
      <c r="A48" s="106" t="s">
        <v>593</v>
      </c>
      <c r="B48" s="105"/>
      <c r="C48" s="103"/>
      <c r="D48" s="103"/>
      <c r="E48" s="103"/>
    </row>
    <row r="49" spans="1:5" s="104" customFormat="1" ht="25.5">
      <c r="A49" s="267" t="str">
        <f t="shared" ca="1" si="1"/>
        <v>DB.36</v>
      </c>
      <c r="B49" s="13" t="s">
        <v>594</v>
      </c>
      <c r="C49" s="268" t="s">
        <v>48</v>
      </c>
      <c r="D49" s="268"/>
      <c r="E49" s="132"/>
    </row>
    <row r="50" spans="1:5" s="104" customFormat="1" ht="25.5">
      <c r="A50" s="267" t="str">
        <f t="shared" ca="1" si="1"/>
        <v>DB.37</v>
      </c>
      <c r="B50" s="13" t="s">
        <v>595</v>
      </c>
      <c r="C50" s="268" t="s">
        <v>48</v>
      </c>
      <c r="D50" s="268"/>
      <c r="E50" s="132"/>
    </row>
    <row r="51" spans="1:5" s="104" customFormat="1" ht="25.5">
      <c r="A51" s="267" t="str">
        <f t="shared" ca="1" si="1"/>
        <v>DB.38</v>
      </c>
      <c r="B51" s="13" t="s">
        <v>596</v>
      </c>
      <c r="C51" s="268" t="s">
        <v>48</v>
      </c>
      <c r="D51" s="268"/>
      <c r="E51" s="132"/>
    </row>
    <row r="52" spans="1:5" s="104" customFormat="1" ht="25.5">
      <c r="A52" s="267" t="str">
        <f t="shared" ca="1" si="1"/>
        <v>DB.39</v>
      </c>
      <c r="B52" s="13" t="s">
        <v>597</v>
      </c>
      <c r="C52" s="268" t="s">
        <v>48</v>
      </c>
      <c r="D52" s="268"/>
      <c r="E52" s="132"/>
    </row>
    <row r="53" spans="1:5" s="104" customFormat="1" ht="12.75">
      <c r="A53" s="267" t="str">
        <f t="shared" ca="1" si="1"/>
        <v>DB.40</v>
      </c>
      <c r="B53" s="13" t="s">
        <v>598</v>
      </c>
      <c r="C53" s="268" t="s">
        <v>48</v>
      </c>
      <c r="D53" s="268"/>
      <c r="E53" s="132"/>
    </row>
    <row r="54" spans="1:5" s="104" customFormat="1" ht="12.75">
      <c r="A54" s="267" t="str">
        <f t="shared" ca="1" si="1"/>
        <v>DB.41</v>
      </c>
      <c r="B54" s="13" t="s">
        <v>599</v>
      </c>
      <c r="C54" s="268" t="s">
        <v>48</v>
      </c>
      <c r="D54" s="268"/>
      <c r="E54" s="132"/>
    </row>
    <row r="55" spans="1:5" s="104" customFormat="1" ht="25.5">
      <c r="A55" s="267" t="str">
        <f t="shared" ca="1" si="1"/>
        <v>DB.42</v>
      </c>
      <c r="B55" s="13" t="s">
        <v>600</v>
      </c>
      <c r="C55" s="268" t="s">
        <v>48</v>
      </c>
      <c r="D55" s="268"/>
      <c r="E55" s="132"/>
    </row>
    <row r="56" spans="1:5" s="104" customFormat="1" ht="25.5">
      <c r="A56" s="267" t="str">
        <f t="shared" ca="1" si="1"/>
        <v>DB.43</v>
      </c>
      <c r="B56" s="13" t="s">
        <v>601</v>
      </c>
      <c r="C56" s="268" t="s">
        <v>48</v>
      </c>
      <c r="D56" s="268"/>
      <c r="E56" s="132"/>
    </row>
    <row r="57" spans="1:5" s="104" customFormat="1" ht="25.5">
      <c r="A57" s="267" t="str">
        <f t="shared" ca="1" si="1"/>
        <v>DB.44</v>
      </c>
      <c r="B57" s="13" t="s">
        <v>602</v>
      </c>
      <c r="C57" s="268" t="s">
        <v>48</v>
      </c>
      <c r="D57" s="268"/>
      <c r="E57" s="132"/>
    </row>
    <row r="58" spans="1:5" s="104" customFormat="1" ht="25.5">
      <c r="A58" s="267" t="str">
        <f t="shared" ca="1" si="1"/>
        <v>DB.45</v>
      </c>
      <c r="B58" s="13" t="s">
        <v>603</v>
      </c>
      <c r="C58" s="268" t="s">
        <v>48</v>
      </c>
      <c r="D58" s="268"/>
      <c r="E58" s="132"/>
    </row>
    <row r="59" spans="1:5" ht="15">
      <c r="A59" s="106" t="s">
        <v>604</v>
      </c>
      <c r="B59" s="105"/>
      <c r="C59" s="103"/>
      <c r="D59" s="103"/>
      <c r="E59" s="103"/>
    </row>
    <row r="60" spans="1:5" s="104" customFormat="1" ht="25.5">
      <c r="A60" s="267" t="str">
        <f t="shared" ca="1" si="1"/>
        <v>DB.46</v>
      </c>
      <c r="B60" s="13" t="s">
        <v>605</v>
      </c>
      <c r="C60" s="268" t="s">
        <v>48</v>
      </c>
      <c r="D60" s="268"/>
      <c r="E60" s="132"/>
    </row>
    <row r="61" spans="1:5" s="104" customFormat="1" ht="25.5">
      <c r="A61" s="267" t="str">
        <f t="shared" ca="1" si="1"/>
        <v>DB.47</v>
      </c>
      <c r="B61" s="13" t="s">
        <v>606</v>
      </c>
      <c r="C61" s="268" t="s">
        <v>48</v>
      </c>
      <c r="D61" s="268"/>
      <c r="E61" s="132"/>
    </row>
    <row r="62" spans="1:5" s="104" customFormat="1" ht="25.5">
      <c r="A62" s="267" t="str">
        <f t="shared" ca="1" si="1"/>
        <v>DB.48</v>
      </c>
      <c r="B62" s="13" t="s">
        <v>607</v>
      </c>
      <c r="C62" s="268" t="s">
        <v>48</v>
      </c>
      <c r="D62" s="268"/>
      <c r="E62" s="132"/>
    </row>
    <row r="63" spans="1:5" s="104" customFormat="1" ht="38.25">
      <c r="A63" s="267" t="str">
        <f t="shared" ca="1" si="1"/>
        <v>DB.49</v>
      </c>
      <c r="B63" s="13" t="s">
        <v>608</v>
      </c>
      <c r="C63" s="268" t="s">
        <v>48</v>
      </c>
      <c r="D63" s="268"/>
      <c r="E63" s="132"/>
    </row>
    <row r="64" spans="1:5" s="104" customFormat="1" ht="25.5">
      <c r="A64" s="267" t="str">
        <f t="shared" ca="1" si="1"/>
        <v>DB.50</v>
      </c>
      <c r="B64" s="13" t="s">
        <v>609</v>
      </c>
      <c r="C64" s="268" t="s">
        <v>178</v>
      </c>
      <c r="D64" s="268"/>
      <c r="E64" s="132"/>
    </row>
  </sheetData>
  <mergeCells count="7">
    <mergeCell ref="A7:E7"/>
    <mergeCell ref="C1:E1"/>
    <mergeCell ref="C2:E2"/>
    <mergeCell ref="C3:E3"/>
    <mergeCell ref="C4:E4"/>
    <mergeCell ref="C5:E5"/>
    <mergeCell ref="C6:E6"/>
  </mergeCells>
  <conditionalFormatting sqref="B1:B6">
    <cfRule type="duplicateValues" dxfId="54" priority="1"/>
  </conditionalFormatting>
  <printOptions horizontalCentered="1"/>
  <pageMargins left="0.5" right="0.5" top="0.9" bottom="0.75" header="0.3" footer="0.3"/>
  <pageSetup paperSize="5" scale="82" fitToHeight="0" orientation="landscape" horizontalDpi="4294967293" r:id="rId1"/>
  <headerFooter>
    <oddHeader>&amp;C&amp;"Arial,Bold"&amp;14CTRMA
&amp;"Arial,Regular"&amp;11Functional and Technical Requirements</oddHeader>
    <oddFooter>&amp;L&amp;"Arial,Regular"&amp;10Attachment B&amp;C&amp;"Arial,Regular"&amp;10Page &amp;P of &amp;N&amp;R&amp;"Arial,Regular"&amp;10Last Updated: May 6, 2026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95900-3F25-403F-A5C2-B5887DFF1DEC}">
  <sheetPr>
    <tabColor theme="2"/>
    <pageSetUpPr fitToPage="1"/>
  </sheetPr>
  <dimension ref="A1:E65"/>
  <sheetViews>
    <sheetView tabSelected="1" topLeftCell="A37" zoomScaleNormal="100" workbookViewId="0">
      <selection activeCell="B37" sqref="B37"/>
    </sheetView>
  </sheetViews>
  <sheetFormatPr defaultColWidth="10.28515625" defaultRowHeight="15"/>
  <cols>
    <col min="1" max="1" width="11.140625" style="43" customWidth="1"/>
    <col min="2" max="2" width="96.28515625" customWidth="1"/>
    <col min="3" max="3" width="13.42578125" customWidth="1"/>
    <col min="4" max="4" width="16" customWidth="1"/>
    <col min="5" max="5" width="32.42578125" style="45" customWidth="1"/>
  </cols>
  <sheetData>
    <row r="1" spans="1:5">
      <c r="A1" s="178" t="s">
        <v>21</v>
      </c>
      <c r="B1" s="178" t="s">
        <v>22</v>
      </c>
      <c r="C1" s="314" t="s">
        <v>23</v>
      </c>
      <c r="D1" s="314"/>
      <c r="E1" s="314"/>
    </row>
    <row r="2" spans="1:5" ht="54.75" customHeight="1">
      <c r="A2" s="181" t="s">
        <v>24</v>
      </c>
      <c r="B2" s="184" t="s">
        <v>38</v>
      </c>
      <c r="C2" s="315" t="s">
        <v>26</v>
      </c>
      <c r="D2" s="315"/>
      <c r="E2" s="315"/>
    </row>
    <row r="3" spans="1:5" ht="30.75" customHeight="1">
      <c r="A3" s="181" t="s">
        <v>27</v>
      </c>
      <c r="B3" s="184" t="s">
        <v>39</v>
      </c>
      <c r="C3" s="315" t="s">
        <v>29</v>
      </c>
      <c r="D3" s="315"/>
      <c r="E3" s="315"/>
    </row>
    <row r="4" spans="1:5" ht="40.5" customHeight="1">
      <c r="A4" s="181" t="s">
        <v>30</v>
      </c>
      <c r="B4" s="185" t="s">
        <v>1169</v>
      </c>
      <c r="C4" s="315" t="s">
        <v>31</v>
      </c>
      <c r="D4" s="315"/>
      <c r="E4" s="315"/>
    </row>
    <row r="5" spans="1:5" ht="57.75" customHeight="1">
      <c r="A5" s="181" t="s">
        <v>32</v>
      </c>
      <c r="B5" s="185" t="s">
        <v>33</v>
      </c>
      <c r="C5" s="315" t="s">
        <v>34</v>
      </c>
      <c r="D5" s="315"/>
      <c r="E5" s="315"/>
    </row>
    <row r="6" spans="1:5" ht="30.75" customHeight="1">
      <c r="A6" s="181" t="s">
        <v>35</v>
      </c>
      <c r="B6" s="185" t="s">
        <v>36</v>
      </c>
      <c r="C6" s="315" t="s">
        <v>37</v>
      </c>
      <c r="D6" s="315"/>
      <c r="E6" s="315"/>
    </row>
    <row r="7" spans="1:5" ht="15.75">
      <c r="A7" s="320" t="s">
        <v>11</v>
      </c>
      <c r="B7" s="320"/>
      <c r="C7" s="320"/>
      <c r="D7" s="320"/>
      <c r="E7" s="320"/>
    </row>
    <row r="8" spans="1:5">
      <c r="A8" s="34" t="s">
        <v>127</v>
      </c>
      <c r="B8" s="35" t="s">
        <v>128</v>
      </c>
      <c r="C8" s="2" t="s">
        <v>42</v>
      </c>
      <c r="D8" s="2" t="s">
        <v>43</v>
      </c>
      <c r="E8" s="35" t="s">
        <v>44</v>
      </c>
    </row>
    <row r="9" spans="1:5" ht="14.45" customHeight="1">
      <c r="A9" s="252" t="s">
        <v>129</v>
      </c>
      <c r="B9" s="253"/>
      <c r="C9" s="253"/>
      <c r="D9" s="253"/>
      <c r="E9" s="254"/>
    </row>
    <row r="10" spans="1:5" ht="41.25" customHeight="1">
      <c r="A10" s="36" t="s">
        <v>610</v>
      </c>
      <c r="B10" s="30" t="s">
        <v>611</v>
      </c>
      <c r="C10" s="58" t="s">
        <v>132</v>
      </c>
      <c r="D10" s="58"/>
      <c r="E10" s="59"/>
    </row>
    <row r="11" spans="1:5" ht="26.25">
      <c r="A11" s="36" t="str">
        <f t="shared" ref="A11:A44" ca="1" si="0">IF(ISNUMBER(VALUE(RIGHT(INDIRECT(ADDRESS(ROW()-1,COLUMN())),1))),("CA."&amp;RIGHT(INDIRECT(ADDRESS(ROW()-1,COLUMN())),LEN(INDIRECT(ADDRESS(ROW()-1,COLUMN())))-FIND(".",INDIRECT(ADDRESS(ROW()-1,COLUMN()))))+1),("CA."&amp;RIGHT(INDIRECT(ADDRESS(ROW()-2,COLUMN())),LEN(INDIRECT(ADDRESS(ROW()-2,COLUMN())))-FIND(".",INDIRECT(ADDRESS(ROW()-2,COLUMN()))))+1))</f>
        <v>CA.2</v>
      </c>
      <c r="B11" s="216" t="s">
        <v>612</v>
      </c>
      <c r="C11" s="58" t="s">
        <v>132</v>
      </c>
      <c r="D11" s="58"/>
      <c r="E11" s="59"/>
    </row>
    <row r="12" spans="1:5" ht="30" customHeight="1">
      <c r="A12" s="36" t="str">
        <f t="shared" ca="1" si="0"/>
        <v>CA.3</v>
      </c>
      <c r="B12" s="216" t="s">
        <v>613</v>
      </c>
      <c r="C12" s="58" t="s">
        <v>132</v>
      </c>
      <c r="D12" s="58"/>
      <c r="E12" s="59"/>
    </row>
    <row r="13" spans="1:5" ht="27.75" customHeight="1">
      <c r="A13" s="36" t="str">
        <f t="shared" ca="1" si="0"/>
        <v>CA.4</v>
      </c>
      <c r="B13" s="216" t="s">
        <v>614</v>
      </c>
      <c r="C13" s="58" t="s">
        <v>132</v>
      </c>
      <c r="D13" s="58"/>
      <c r="E13" s="59"/>
    </row>
    <row r="14" spans="1:5" ht="27" customHeight="1">
      <c r="A14" s="36" t="str">
        <f t="shared" ca="1" si="0"/>
        <v>CA.5</v>
      </c>
      <c r="B14" s="216" t="s">
        <v>615</v>
      </c>
      <c r="C14" s="58" t="s">
        <v>132</v>
      </c>
      <c r="D14" s="58"/>
      <c r="E14" s="59"/>
    </row>
    <row r="15" spans="1:5" ht="26.25">
      <c r="A15" s="36" t="str">
        <f t="shared" ca="1" si="0"/>
        <v>CA.6</v>
      </c>
      <c r="B15" s="216" t="s">
        <v>616</v>
      </c>
      <c r="C15" s="58" t="s">
        <v>48</v>
      </c>
      <c r="D15" s="58"/>
      <c r="E15" s="59"/>
    </row>
    <row r="16" spans="1:5" ht="26.25" customHeight="1">
      <c r="A16" s="36" t="str">
        <f t="shared" ca="1" si="0"/>
        <v>CA.7</v>
      </c>
      <c r="B16" s="216" t="s">
        <v>617</v>
      </c>
      <c r="C16" s="58" t="s">
        <v>132</v>
      </c>
      <c r="D16" s="58"/>
      <c r="E16" s="59"/>
    </row>
    <row r="17" spans="1:5" ht="25.5">
      <c r="A17" s="36" t="str">
        <f t="shared" ca="1" si="0"/>
        <v>CA.8</v>
      </c>
      <c r="B17" s="271" t="s">
        <v>618</v>
      </c>
      <c r="C17" s="58" t="s">
        <v>132</v>
      </c>
      <c r="D17" s="58"/>
      <c r="E17" s="59"/>
    </row>
    <row r="18" spans="1:5" ht="38.25">
      <c r="A18" s="36" t="str">
        <f t="shared" ca="1" si="0"/>
        <v>CA.9</v>
      </c>
      <c r="B18" s="60" t="s">
        <v>619</v>
      </c>
      <c r="C18" s="58" t="s">
        <v>132</v>
      </c>
      <c r="D18" s="58"/>
      <c r="E18" s="59"/>
    </row>
    <row r="19" spans="1:5" ht="33.6" customHeight="1">
      <c r="A19" s="36" t="str">
        <f t="shared" ca="1" si="0"/>
        <v>CA.10</v>
      </c>
      <c r="B19" s="60" t="s">
        <v>620</v>
      </c>
      <c r="C19" s="58" t="s">
        <v>132</v>
      </c>
      <c r="D19" s="58"/>
      <c r="E19" s="59"/>
    </row>
    <row r="20" spans="1:5" ht="38.25">
      <c r="A20" s="36" t="str">
        <f t="shared" ca="1" si="0"/>
        <v>CA.11</v>
      </c>
      <c r="B20" s="272" t="s">
        <v>621</v>
      </c>
      <c r="C20" s="58" t="s">
        <v>132</v>
      </c>
      <c r="D20" s="58"/>
      <c r="E20" s="59"/>
    </row>
    <row r="21" spans="1:5" ht="25.5">
      <c r="A21" s="36" t="str">
        <f t="shared" ca="1" si="0"/>
        <v>CA.12</v>
      </c>
      <c r="B21" s="60" t="s">
        <v>622</v>
      </c>
      <c r="C21" s="58" t="s">
        <v>132</v>
      </c>
      <c r="D21" s="58"/>
      <c r="E21" s="59"/>
    </row>
    <row r="22" spans="1:5" ht="25.5">
      <c r="A22" s="36" t="str">
        <f t="shared" ca="1" si="0"/>
        <v>CA.13</v>
      </c>
      <c r="B22" s="60" t="s">
        <v>623</v>
      </c>
      <c r="C22" s="58" t="s">
        <v>132</v>
      </c>
      <c r="D22" s="58"/>
      <c r="E22" s="59"/>
    </row>
    <row r="23" spans="1:5" ht="25.5">
      <c r="A23" s="36" t="str">
        <f t="shared" ca="1" si="0"/>
        <v>CA.14</v>
      </c>
      <c r="B23" s="60" t="s">
        <v>624</v>
      </c>
      <c r="C23" s="58" t="s">
        <v>132</v>
      </c>
      <c r="D23" s="58"/>
      <c r="E23" s="59"/>
    </row>
    <row r="24" spans="1:5" ht="19.5" customHeight="1">
      <c r="A24" s="36" t="str">
        <f t="shared" ca="1" si="0"/>
        <v>CA.15</v>
      </c>
      <c r="B24" s="271" t="s">
        <v>625</v>
      </c>
      <c r="C24" s="58" t="s">
        <v>132</v>
      </c>
      <c r="D24" s="58"/>
      <c r="E24" s="59"/>
    </row>
    <row r="25" spans="1:5" ht="20.25" customHeight="1">
      <c r="A25" s="36" t="str">
        <f t="shared" ca="1" si="0"/>
        <v>CA.16</v>
      </c>
      <c r="B25" s="271" t="s">
        <v>626</v>
      </c>
      <c r="C25" s="58" t="s">
        <v>132</v>
      </c>
      <c r="D25" s="58"/>
      <c r="E25" s="59"/>
    </row>
    <row r="26" spans="1:5" ht="17.25" customHeight="1">
      <c r="A26" s="36" t="str">
        <f t="shared" ca="1" si="0"/>
        <v>CA.17</v>
      </c>
      <c r="B26" s="60" t="s">
        <v>627</v>
      </c>
      <c r="C26" s="58" t="s">
        <v>132</v>
      </c>
      <c r="D26" s="58"/>
      <c r="E26" s="59"/>
    </row>
    <row r="27" spans="1:5" ht="25.5" customHeight="1">
      <c r="A27" s="36" t="str">
        <f t="shared" ca="1" si="0"/>
        <v>CA.18</v>
      </c>
      <c r="B27" s="271" t="s">
        <v>628</v>
      </c>
      <c r="C27" s="58" t="s">
        <v>132</v>
      </c>
      <c r="D27" s="58"/>
      <c r="E27" s="59"/>
    </row>
    <row r="28" spans="1:5" ht="25.5">
      <c r="A28" s="36" t="str">
        <f t="shared" ca="1" si="0"/>
        <v>CA.19</v>
      </c>
      <c r="B28" s="271" t="s">
        <v>629</v>
      </c>
      <c r="C28" s="58" t="s">
        <v>132</v>
      </c>
      <c r="D28" s="58"/>
      <c r="E28" s="59"/>
    </row>
    <row r="29" spans="1:5" ht="25.5">
      <c r="A29" s="36" t="str">
        <f t="shared" ca="1" si="0"/>
        <v>CA.20</v>
      </c>
      <c r="B29" s="60" t="s">
        <v>630</v>
      </c>
      <c r="C29" s="58" t="s">
        <v>132</v>
      </c>
      <c r="D29" s="58"/>
      <c r="E29" s="61"/>
    </row>
    <row r="30" spans="1:5">
      <c r="A30" s="36" t="str">
        <f t="shared" ca="1" si="0"/>
        <v>CA.21</v>
      </c>
      <c r="B30" s="60" t="s">
        <v>631</v>
      </c>
      <c r="C30" s="58" t="s">
        <v>132</v>
      </c>
      <c r="D30" s="58"/>
      <c r="E30" s="59"/>
    </row>
    <row r="31" spans="1:5" ht="25.5" customHeight="1">
      <c r="A31" s="36" t="str">
        <f t="shared" ca="1" si="0"/>
        <v>CA.22</v>
      </c>
      <c r="B31" s="30" t="s">
        <v>632</v>
      </c>
      <c r="C31" s="58" t="s">
        <v>132</v>
      </c>
      <c r="D31" s="58"/>
      <c r="E31" s="59"/>
    </row>
    <row r="32" spans="1:5" ht="25.5">
      <c r="A32" s="36" t="str">
        <f t="shared" ca="1" si="0"/>
        <v>CA.23</v>
      </c>
      <c r="B32" s="60" t="s">
        <v>633</v>
      </c>
      <c r="C32" s="58" t="s">
        <v>132</v>
      </c>
      <c r="D32" s="58"/>
      <c r="E32" s="59"/>
    </row>
    <row r="33" spans="1:5" ht="25.5">
      <c r="A33" s="36" t="str">
        <f t="shared" ca="1" si="0"/>
        <v>CA.24</v>
      </c>
      <c r="B33" s="60" t="s">
        <v>634</v>
      </c>
      <c r="C33" s="58" t="s">
        <v>132</v>
      </c>
      <c r="D33" s="58"/>
      <c r="E33" s="59"/>
    </row>
    <row r="34" spans="1:5" ht="25.5">
      <c r="A34" s="36" t="str">
        <f t="shared" ca="1" si="0"/>
        <v>CA.25</v>
      </c>
      <c r="B34" s="60" t="s">
        <v>635</v>
      </c>
      <c r="C34" s="58" t="s">
        <v>132</v>
      </c>
      <c r="D34" s="58"/>
      <c r="E34" s="59"/>
    </row>
    <row r="35" spans="1:5">
      <c r="A35" s="36" t="str">
        <f t="shared" ca="1" si="0"/>
        <v>CA.26</v>
      </c>
      <c r="B35" s="60" t="s">
        <v>636</v>
      </c>
      <c r="C35" s="58" t="s">
        <v>132</v>
      </c>
      <c r="D35" s="58"/>
      <c r="E35" s="59"/>
    </row>
    <row r="36" spans="1:5" ht="25.5">
      <c r="A36" s="36" t="str">
        <f t="shared" ca="1" si="0"/>
        <v>CA.27</v>
      </c>
      <c r="B36" s="60" t="s">
        <v>637</v>
      </c>
      <c r="C36" s="58" t="s">
        <v>132</v>
      </c>
      <c r="D36" s="58"/>
      <c r="E36" s="59"/>
    </row>
    <row r="37" spans="1:5" ht="25.5">
      <c r="A37" s="36" t="str">
        <f t="shared" ca="1" si="0"/>
        <v>CA.28</v>
      </c>
      <c r="B37" s="60" t="s">
        <v>638</v>
      </c>
      <c r="C37" s="58" t="s">
        <v>48</v>
      </c>
      <c r="D37" s="58"/>
      <c r="E37" s="59"/>
    </row>
    <row r="38" spans="1:5" ht="26.45" customHeight="1">
      <c r="A38" s="36" t="str">
        <f t="shared" ca="1" si="0"/>
        <v>CA.29</v>
      </c>
      <c r="B38" s="60" t="s">
        <v>639</v>
      </c>
      <c r="C38" s="58" t="s">
        <v>132</v>
      </c>
      <c r="D38" s="58"/>
      <c r="E38" s="59"/>
    </row>
    <row r="39" spans="1:5" ht="115.15" customHeight="1">
      <c r="A39" s="36" t="str">
        <f t="shared" ca="1" si="0"/>
        <v>CA.30</v>
      </c>
      <c r="B39" s="60" t="s">
        <v>640</v>
      </c>
      <c r="C39" s="58" t="s">
        <v>132</v>
      </c>
      <c r="D39" s="58"/>
      <c r="E39" s="59"/>
    </row>
    <row r="40" spans="1:5" ht="29.45" customHeight="1">
      <c r="A40" s="36" t="str">
        <f t="shared" ca="1" si="0"/>
        <v>CA.31</v>
      </c>
      <c r="B40" s="60" t="s">
        <v>641</v>
      </c>
      <c r="C40" s="58" t="s">
        <v>132</v>
      </c>
      <c r="D40" s="58"/>
      <c r="E40" s="59"/>
    </row>
    <row r="41" spans="1:5" ht="50.25" customHeight="1">
      <c r="A41" s="36" t="str">
        <f t="shared" ca="1" si="0"/>
        <v>CA.32</v>
      </c>
      <c r="B41" s="13" t="s">
        <v>642</v>
      </c>
      <c r="C41" s="58" t="s">
        <v>132</v>
      </c>
      <c r="D41" s="58"/>
      <c r="E41" s="59"/>
    </row>
    <row r="42" spans="1:5" ht="29.45" customHeight="1">
      <c r="A42" s="36" t="str">
        <f t="shared" ca="1" si="0"/>
        <v>CA.33</v>
      </c>
      <c r="B42" s="13" t="s">
        <v>643</v>
      </c>
      <c r="C42" s="58" t="s">
        <v>132</v>
      </c>
      <c r="D42" s="58"/>
      <c r="E42" s="59"/>
    </row>
    <row r="43" spans="1:5" ht="29.45" customHeight="1">
      <c r="A43" s="36" t="str">
        <f t="shared" ca="1" si="0"/>
        <v>CA.34</v>
      </c>
      <c r="B43" s="13" t="s">
        <v>644</v>
      </c>
      <c r="C43" s="58" t="s">
        <v>132</v>
      </c>
      <c r="D43" s="58"/>
      <c r="E43" s="59"/>
    </row>
    <row r="44" spans="1:5" ht="29.45" customHeight="1">
      <c r="A44" s="36" t="str">
        <f t="shared" ca="1" si="0"/>
        <v>CA.35</v>
      </c>
      <c r="B44" s="13" t="s">
        <v>645</v>
      </c>
      <c r="C44" s="58" t="s">
        <v>132</v>
      </c>
      <c r="D44" s="58"/>
      <c r="E44" s="59"/>
    </row>
    <row r="45" spans="1:5" ht="15" customHeight="1">
      <c r="A45" s="204" t="s">
        <v>646</v>
      </c>
      <c r="B45" s="253"/>
      <c r="C45" s="253"/>
      <c r="D45" s="253"/>
      <c r="E45" s="254"/>
    </row>
    <row r="46" spans="1:5">
      <c r="A46" s="36" t="str">
        <f t="shared" ref="A46:A65" ca="1" si="1">IF(ISNUMBER(VALUE(RIGHT(INDIRECT(ADDRESS(ROW()-1,COLUMN())),1))),("CA."&amp;RIGHT(INDIRECT(ADDRESS(ROW()-1,COLUMN())),LEN(INDIRECT(ADDRESS(ROW()-1,COLUMN())))-FIND(".",INDIRECT(ADDRESS(ROW()-1,COLUMN()))))+1),("CA."&amp;RIGHT(INDIRECT(ADDRESS(ROW()-2,COLUMN())),LEN(INDIRECT(ADDRESS(ROW()-2,COLUMN())))-FIND(".",INDIRECT(ADDRESS(ROW()-2,COLUMN()))))+1))</f>
        <v>CA.36</v>
      </c>
      <c r="B46" s="60" t="s">
        <v>647</v>
      </c>
      <c r="C46" s="58" t="s">
        <v>48</v>
      </c>
      <c r="D46" s="58"/>
      <c r="E46" s="59"/>
    </row>
    <row r="47" spans="1:5">
      <c r="A47" s="36" t="str">
        <f t="shared" ca="1" si="1"/>
        <v>CA.37</v>
      </c>
      <c r="B47" s="60" t="s">
        <v>648</v>
      </c>
      <c r="C47" s="58" t="s">
        <v>48</v>
      </c>
      <c r="D47" s="58"/>
      <c r="E47" s="59"/>
    </row>
    <row r="48" spans="1:5" ht="25.5">
      <c r="A48" s="36" t="str">
        <f t="shared" ca="1" si="1"/>
        <v>CA.38</v>
      </c>
      <c r="B48" s="60" t="s">
        <v>649</v>
      </c>
      <c r="C48" s="58" t="s">
        <v>48</v>
      </c>
      <c r="D48" s="58"/>
      <c r="E48" s="59"/>
    </row>
    <row r="49" spans="1:5" ht="25.5">
      <c r="A49" s="36" t="str">
        <f t="shared" ca="1" si="1"/>
        <v>CA.39</v>
      </c>
      <c r="B49" s="60" t="s">
        <v>650</v>
      </c>
      <c r="C49" s="58" t="s">
        <v>48</v>
      </c>
      <c r="D49" s="58"/>
      <c r="E49" s="59"/>
    </row>
    <row r="50" spans="1:5">
      <c r="A50" s="36" t="str">
        <f t="shared" ca="1" si="1"/>
        <v>CA.40</v>
      </c>
      <c r="B50" s="60" t="s">
        <v>651</v>
      </c>
      <c r="C50" s="58" t="s">
        <v>48</v>
      </c>
      <c r="D50" s="58"/>
      <c r="E50" s="59"/>
    </row>
    <row r="51" spans="1:5" ht="39" customHeight="1">
      <c r="A51" s="36" t="str">
        <f t="shared" ca="1" si="1"/>
        <v>CA.41</v>
      </c>
      <c r="B51" s="60" t="s">
        <v>1185</v>
      </c>
      <c r="C51" s="58" t="s">
        <v>48</v>
      </c>
      <c r="D51" s="58"/>
      <c r="E51" s="59"/>
    </row>
    <row r="52" spans="1:5" ht="25.5">
      <c r="A52" s="36" t="str">
        <f t="shared" ca="1" si="1"/>
        <v>CA.42</v>
      </c>
      <c r="B52" s="60" t="s">
        <v>652</v>
      </c>
      <c r="C52" s="58" t="s">
        <v>48</v>
      </c>
      <c r="D52" s="58"/>
      <c r="E52" s="59"/>
    </row>
    <row r="53" spans="1:5" ht="25.5" customHeight="1">
      <c r="A53" s="36" t="str">
        <f t="shared" ca="1" si="1"/>
        <v>CA.43</v>
      </c>
      <c r="B53" s="60" t="s">
        <v>653</v>
      </c>
      <c r="C53" s="58" t="s">
        <v>48</v>
      </c>
      <c r="D53" s="58"/>
      <c r="E53" s="59"/>
    </row>
    <row r="54" spans="1:5" ht="31.5" customHeight="1">
      <c r="A54" s="36" t="str">
        <f t="shared" ca="1" si="1"/>
        <v>CA.44</v>
      </c>
      <c r="B54" s="60" t="s">
        <v>654</v>
      </c>
      <c r="C54" s="58" t="s">
        <v>48</v>
      </c>
      <c r="D54" s="58"/>
      <c r="E54" s="59"/>
    </row>
    <row r="55" spans="1:5" ht="25.5">
      <c r="A55" s="36" t="str">
        <f t="shared" ca="1" si="1"/>
        <v>CA.45</v>
      </c>
      <c r="B55" s="60" t="s">
        <v>655</v>
      </c>
      <c r="C55" s="58" t="s">
        <v>48</v>
      </c>
      <c r="D55" s="58"/>
      <c r="E55" s="59"/>
    </row>
    <row r="56" spans="1:5" ht="25.5">
      <c r="A56" s="36" t="str">
        <f t="shared" ca="1" si="1"/>
        <v>CA.46</v>
      </c>
      <c r="B56" s="60" t="s">
        <v>656</v>
      </c>
      <c r="C56" s="58" t="s">
        <v>48</v>
      </c>
      <c r="D56" s="58"/>
      <c r="E56" s="59"/>
    </row>
    <row r="57" spans="1:5" ht="25.5">
      <c r="A57" s="36" t="str">
        <f t="shared" ca="1" si="1"/>
        <v>CA.47</v>
      </c>
      <c r="B57" s="60" t="s">
        <v>657</v>
      </c>
      <c r="C57" s="58" t="s">
        <v>48</v>
      </c>
      <c r="D57" s="58"/>
      <c r="E57" s="59"/>
    </row>
    <row r="58" spans="1:5">
      <c r="A58" s="36" t="str">
        <f t="shared" ca="1" si="1"/>
        <v>CA.48</v>
      </c>
      <c r="B58" s="60" t="s">
        <v>658</v>
      </c>
      <c r="C58" s="58" t="s">
        <v>48</v>
      </c>
      <c r="D58" s="58"/>
      <c r="E58" s="59"/>
    </row>
    <row r="59" spans="1:5" ht="25.5">
      <c r="A59" s="36" t="str">
        <f t="shared" ca="1" si="1"/>
        <v>CA.49</v>
      </c>
      <c r="B59" s="60" t="s">
        <v>659</v>
      </c>
      <c r="C59" s="58" t="s">
        <v>48</v>
      </c>
      <c r="D59" s="58"/>
      <c r="E59" s="59"/>
    </row>
    <row r="60" spans="1:5" ht="20.25" customHeight="1">
      <c r="A60" s="252" t="s">
        <v>110</v>
      </c>
      <c r="B60" s="269"/>
      <c r="C60" s="269"/>
      <c r="D60" s="269"/>
      <c r="E60" s="270"/>
    </row>
    <row r="61" spans="1:5" ht="45" customHeight="1">
      <c r="A61" s="36" t="str">
        <f t="shared" ca="1" si="1"/>
        <v>CA.50</v>
      </c>
      <c r="B61" s="60" t="s">
        <v>660</v>
      </c>
      <c r="C61" s="58" t="s">
        <v>132</v>
      </c>
      <c r="D61" s="58"/>
      <c r="E61" s="62"/>
    </row>
    <row r="62" spans="1:5" ht="25.5">
      <c r="A62" s="36" t="str">
        <f t="shared" ca="1" si="1"/>
        <v>CA.51</v>
      </c>
      <c r="B62" s="60" t="s">
        <v>661</v>
      </c>
      <c r="C62" s="58" t="s">
        <v>132</v>
      </c>
      <c r="D62" s="58"/>
      <c r="E62" s="62"/>
    </row>
    <row r="63" spans="1:5" ht="29.1" customHeight="1">
      <c r="A63" s="36" t="str">
        <f t="shared" ca="1" si="1"/>
        <v>CA.52</v>
      </c>
      <c r="B63" s="30" t="s">
        <v>662</v>
      </c>
      <c r="C63" s="58" t="s">
        <v>132</v>
      </c>
      <c r="D63" s="58"/>
      <c r="E63" s="62"/>
    </row>
    <row r="64" spans="1:5" ht="26.25" customHeight="1">
      <c r="A64" s="36" t="str">
        <f t="shared" ca="1" si="1"/>
        <v>CA.53</v>
      </c>
      <c r="B64" s="30" t="s">
        <v>663</v>
      </c>
      <c r="C64" s="58" t="s">
        <v>132</v>
      </c>
      <c r="D64" s="58"/>
      <c r="E64" s="62"/>
    </row>
    <row r="65" spans="1:5" ht="25.5">
      <c r="A65" s="36" t="str">
        <f t="shared" ca="1" si="1"/>
        <v>CA.54</v>
      </c>
      <c r="B65" s="60" t="s">
        <v>664</v>
      </c>
      <c r="C65" s="58" t="s">
        <v>132</v>
      </c>
      <c r="D65" s="58"/>
      <c r="E65" s="62"/>
    </row>
  </sheetData>
  <sheetProtection formatCells="0" formatColumns="0" formatRows="0" selectLockedCells="1" sort="0"/>
  <mergeCells count="7">
    <mergeCell ref="A7:E7"/>
    <mergeCell ref="C1:E1"/>
    <mergeCell ref="C2:E2"/>
    <mergeCell ref="C3:E3"/>
    <mergeCell ref="C4:E4"/>
    <mergeCell ref="C5:E5"/>
    <mergeCell ref="C6:E6"/>
  </mergeCells>
  <phoneticPr fontId="0" type="noConversion"/>
  <conditionalFormatting sqref="B1:B6">
    <cfRule type="duplicateValues" dxfId="53" priority="1"/>
  </conditionalFormatting>
  <printOptions horizontalCentered="1"/>
  <pageMargins left="0.5" right="0.5" top="0.9" bottom="0.75" header="0.3" footer="0.3"/>
  <pageSetup paperSize="5" scale="98" fitToHeight="0" orientation="landscape" horizontalDpi="4294967293" r:id="rId1"/>
  <headerFooter>
    <oddHeader>&amp;C&amp;"Arial,Bold"&amp;14CTRMA
&amp;"Arial,Regular"&amp;11Functional and Technical Requirements</oddHeader>
    <oddFooter>&amp;L&amp;"Arial,Regular"&amp;10Attachment B&amp;C&amp;"Arial,Regular"&amp;10Page &amp;P of &amp;N&amp;R&amp;"Arial,Regular"&amp;10Last Updated: May 6, 2026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55A991A47D444BBE714FD1F68144F9" ma:contentTypeVersion="3" ma:contentTypeDescription="Create a new document." ma:contentTypeScope="" ma:versionID="15871471939cd11a725d1bf7fe270335">
  <xsd:schema xmlns:xsd="http://www.w3.org/2001/XMLSchema" xmlns:xs="http://www.w3.org/2001/XMLSchema" xmlns:p="http://schemas.microsoft.com/office/2006/metadata/properties" xmlns:ns2="f3adb5fc-5376-4393-b158-7bdc0d79bdb7" targetNamespace="http://schemas.microsoft.com/office/2006/metadata/properties" ma:root="true" ma:fieldsID="58a9377d5950efbb1f23da487b7f3c09" ns2:_="">
    <xsd:import namespace="f3adb5fc-5376-4393-b158-7bdc0d79bdb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adb5fc-5376-4393-b158-7bdc0d79bd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F2599A1-78C3-410A-8130-D9E3A5A45780}"/>
</file>

<file path=customXml/itemProps2.xml><?xml version="1.0" encoding="utf-8"?>
<ds:datastoreItem xmlns:ds="http://schemas.openxmlformats.org/officeDocument/2006/customXml" ds:itemID="{164E58CA-4673-4552-9EB5-A0A6367A5966}">
  <ds:schemaRefs>
    <ds:schemaRef ds:uri="http://schemas.microsoft.com/sharepoint/v3/contenttype/forms"/>
  </ds:schemaRefs>
</ds:datastoreItem>
</file>

<file path=customXml/itemProps3.xml><?xml version="1.0" encoding="utf-8"?>
<ds:datastoreItem xmlns:ds="http://schemas.openxmlformats.org/officeDocument/2006/customXml" ds:itemID="{4C0D0D36-B4F1-4D29-9A63-CE6F45C6EA03}">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528f34c6-640b-428a-a17c-61396201895d"/>
    <ds:schemaRef ds:uri="4cbd8def-c8ad-41bf-b6d7-38483248efac"/>
    <ds:schemaRef ds:uri="daa3cfa3-e64d-469a-96f8-fb7380000396"/>
    <ds:schemaRef ds:uri="944e96a4-ffab-49bb-b07e-50ddcc78ba0a"/>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vt:i4>
      </vt:variant>
    </vt:vector>
  </HeadingPairs>
  <TitlesOfParts>
    <vt:vector size="18" baseType="lpstr">
      <vt:lpstr>Table of Contents</vt:lpstr>
      <vt:lpstr>1. General Technical</vt:lpstr>
      <vt:lpstr>2. GL &amp; Financial Reporting</vt:lpstr>
      <vt:lpstr>3. Budget &amp; Forecasting</vt:lpstr>
      <vt:lpstr>4. Project &amp; Program </vt:lpstr>
      <vt:lpstr>5. Accounts Payable</vt:lpstr>
      <vt:lpstr>6. AR &amp; Revenue</vt:lpstr>
      <vt:lpstr>7. Debt, Bond, Financing</vt:lpstr>
      <vt:lpstr>8. Capital Asset </vt:lpstr>
      <vt:lpstr>9. Procurement &amp; Sourcing</vt:lpstr>
      <vt:lpstr>10. Contract Managemen</vt:lpstr>
      <vt:lpstr>11. Workforce Management</vt:lpstr>
      <vt:lpstr>12. Payroll</vt:lpstr>
      <vt:lpstr>13. Time &amp; Attendance</vt:lpstr>
      <vt:lpstr>14. Risk Management</vt:lpstr>
      <vt:lpstr>15. Interfaces</vt:lpstr>
      <vt:lpstr>16. Data Conversion</vt:lpstr>
      <vt:lpstr>'Table of 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 Offerdahl-Joyce</dc:creator>
  <cp:keywords/>
  <dc:description/>
  <cp:lastModifiedBy>Kate Offerdahl-Joyce</cp:lastModifiedBy>
  <cp:revision/>
  <cp:lastPrinted>2026-06-03T18:51:49Z</cp:lastPrinted>
  <dcterms:created xsi:type="dcterms:W3CDTF">2026-04-06T19:12:31Z</dcterms:created>
  <dcterms:modified xsi:type="dcterms:W3CDTF">2026-06-03T18:53:24Z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0x0101008955A991A47D444BBE714FD1F68144F9</vt:lpwstr>
  </property>
  <property fmtid="{D5CDD505-2E9C-101B-9397-08002B2CF9AE}" pid="3" name="MediaServiceImageTags">
    <vt:lpwstr/>
  </property>
</Properties>
</file>